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公表用" sheetId="1" r:id="rId1"/>
  </sheets>
  <definedNames>
    <definedName name="BMS">#REF!</definedName>
    <definedName name="MST">#REF!</definedName>
    <definedName name="_xlnm.Print_Area" localSheetId="0">'公表用'!$A$1:$AH$29</definedName>
  </definedNames>
  <calcPr fullCalcOnLoad="1"/>
</workbook>
</file>

<file path=xl/comments1.xml><?xml version="1.0" encoding="utf-8"?>
<comments xmlns="http://schemas.openxmlformats.org/spreadsheetml/2006/main">
  <authors>
    <author>Windows ユーザー</author>
  </authors>
  <commentList>
    <comment ref="B3" authorId="0">
      <text>
        <r>
          <rPr>
            <sz val="9"/>
            <rFont val="MS P ゴシック"/>
            <family val="3"/>
          </rPr>
          <t xml:space="preserve">非表示セルに注意
</t>
        </r>
      </text>
    </comment>
    <comment ref="F3" authorId="0">
      <text>
        <r>
          <rPr>
            <sz val="9"/>
            <rFont val="MS P ゴシック"/>
            <family val="3"/>
          </rPr>
          <t xml:space="preserve">非表示セルに注意
</t>
        </r>
      </text>
    </comment>
    <comment ref="J3" authorId="0">
      <text>
        <r>
          <rPr>
            <sz val="9"/>
            <rFont val="MS P ゴシック"/>
            <family val="3"/>
          </rPr>
          <t xml:space="preserve">非表示セルに注意
</t>
        </r>
      </text>
    </comment>
    <comment ref="AA3" authorId="0">
      <text>
        <r>
          <rPr>
            <sz val="9"/>
            <rFont val="MS P ゴシック"/>
            <family val="3"/>
          </rPr>
          <t xml:space="preserve">非表示セルに注意
</t>
        </r>
      </text>
    </comment>
    <comment ref="AE3" authorId="0">
      <text>
        <r>
          <rPr>
            <sz val="9"/>
            <rFont val="MS P ゴシック"/>
            <family val="3"/>
          </rPr>
          <t xml:space="preserve">非表示セルに注意
</t>
        </r>
      </text>
    </comment>
  </commentList>
</comments>
</file>

<file path=xl/sharedStrings.xml><?xml version="1.0" encoding="utf-8"?>
<sst xmlns="http://schemas.openxmlformats.org/spreadsheetml/2006/main" count="135" uniqueCount="59">
  <si>
    <t xml:space="preserve">     </t>
  </si>
  <si>
    <t>松江市</t>
  </si>
  <si>
    <t>浜田市</t>
  </si>
  <si>
    <t>出雲市</t>
  </si>
  <si>
    <t>益田市</t>
  </si>
  <si>
    <t>大田市</t>
  </si>
  <si>
    <t>安来市</t>
  </si>
  <si>
    <t>江津市</t>
  </si>
  <si>
    <t>奥出雲町</t>
  </si>
  <si>
    <t>飯南町</t>
  </si>
  <si>
    <t>川本町</t>
  </si>
  <si>
    <t>美郷町</t>
  </si>
  <si>
    <t>津和野町</t>
  </si>
  <si>
    <t>海士町</t>
  </si>
  <si>
    <t>西ノ島町</t>
  </si>
  <si>
    <t>知夫村</t>
  </si>
  <si>
    <t>隠岐の島町</t>
  </si>
  <si>
    <t>（単位：千円）</t>
  </si>
  <si>
    <t>対前年度</t>
  </si>
  <si>
    <t>基準財政収入額</t>
  </si>
  <si>
    <t>交付基準額</t>
  </si>
  <si>
    <t>個別算定経費</t>
  </si>
  <si>
    <t>包括算定経費</t>
  </si>
  <si>
    <t>個別＋包括</t>
  </si>
  <si>
    <t>公債費</t>
  </si>
  <si>
    <t>普通交付税</t>
  </si>
  <si>
    <t>臨時財政対策</t>
  </si>
  <si>
    <t>増減額</t>
  </si>
  <si>
    <t>増減率</t>
  </si>
  <si>
    <t>増 減 率</t>
  </si>
  <si>
    <t>交付基準額</t>
  </si>
  <si>
    <t>債発行可能額</t>
  </si>
  <si>
    <t>合　　計</t>
  </si>
  <si>
    <t>雲南市</t>
  </si>
  <si>
    <t>市計</t>
  </si>
  <si>
    <t>邑南町</t>
  </si>
  <si>
    <t>吉賀町</t>
  </si>
  <si>
    <t>（単位：千円）</t>
  </si>
  <si>
    <t>市町村名</t>
  </si>
  <si>
    <t>基準財政需要額</t>
  </si>
  <si>
    <t>ランク</t>
  </si>
  <si>
    <t>ランク</t>
  </si>
  <si>
    <t>（含臨財債）</t>
  </si>
  <si>
    <t>（含臨財債）</t>
  </si>
  <si>
    <t>A</t>
  </si>
  <si>
    <t>％</t>
  </si>
  <si>
    <t>B</t>
  </si>
  <si>
    <t>C=A-B</t>
  </si>
  <si>
    <t>G</t>
  </si>
  <si>
    <t>町村計</t>
  </si>
  <si>
    <t>県計</t>
  </si>
  <si>
    <t>前年度</t>
  </si>
  <si>
    <t>（縮減後・錯誤後）</t>
  </si>
  <si>
    <t>（錯誤後）</t>
  </si>
  <si>
    <t>令和２年度普通交付税交付基準額</t>
  </si>
  <si>
    <t>令和２年度普通交付税交付基準額及び臨時財政対策債発行可能額対前年増減率</t>
  </si>
  <si>
    <t>令和２年度</t>
  </si>
  <si>
    <t>令和元年度</t>
  </si>
  <si>
    <t>令和２年度普通交付税　基準財政需要額(臨時財政対策債分含む)</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</si>
</sst>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0\ ;&quot;▲ &quot;#,##0\ "/>
    <numFmt numFmtId="179" formatCode="#,##0.0\ ;&quot;▲ &quot;#,##0.0\ "/>
    <numFmt numFmtId="180" formatCode="#,##0.0;&quot;▲&quot;#,##0.0"/>
    <numFmt numFmtId="181" formatCode="#,##0;[Red]&quot;▲&quot;#,##0"/>
    <numFmt numFmtId="182" formatCode="#,##0.0;[Red]&quot;▲&quot;#,##0.0"/>
    <numFmt numFmtId="183" formatCode="0.0%"/>
    <numFmt numFmtId="184" formatCode="#,###;\-#,###"/>
    <numFmt numFmtId="185" formatCode="* #,##0;\ * \-#,##0;_*\ &quot;-&quot;??\ ;_@\ "/>
    <numFmt numFmtId="186" formatCode="#,###"/>
    <numFmt numFmtId="187" formatCode="0_ "/>
    <numFmt numFmtId="188" formatCode="#,##0\ ;&quot;▲&quot;#,##0\ "/>
    <numFmt numFmtId="189" formatCode="#,##0.0\ ;&quot;▲&quot;#,##0.0\ "/>
    <numFmt numFmtId="190" formatCode="\(#,##0.0\);&quot;(▲&quot;#,##0.0\)"/>
    <numFmt numFmtId="191" formatCode="0.0%;&quot;▲&quot;0.0%"/>
    <numFmt numFmtId="192" formatCode="#,##0.000;[Red]\-#,##0.000"/>
    <numFmt numFmtId="193" formatCode="#,###;&quot;▲&quot;#,###"/>
    <numFmt numFmtId="194" formatCode="#,###;[Red]&quot;▲&quot;#,###"/>
    <numFmt numFmtId="195" formatCode="0.0;&quot;▲&quot;0.0"/>
    <numFmt numFmtId="196" formatCode="0.0;[Red]&quot;▲&quot;0.0"/>
    <numFmt numFmtId="197" formatCode="0.0_);[Red]\(0.0\)"/>
    <numFmt numFmtId="198" formatCode="#,##0.0;[Red]\-#,##0.0"/>
    <numFmt numFmtId="199" formatCode="#,##0_ ;[Red]&quot;▲&quot;#,##0\ "/>
    <numFmt numFmtId="200" formatCode="#,##0.00;[Red]&quot;▲&quot;#,##0.00"/>
    <numFmt numFmtId="201" formatCode="#,##0\ \ ;[Red]&quot;▲&quot;#,##0\ \ "/>
    <numFmt numFmtId="202" formatCode="#,##0.0\ \ ;[Red]&quot;▲&quot;#,##0.0\ \ "/>
    <numFmt numFmtId="203" formatCode="#,###\ ;&quot;▲&quot;#,###\ "/>
    <numFmt numFmtId="204" formatCode="\(#,###\);\(&quot;▲&quot;#,###\)"/>
    <numFmt numFmtId="205" formatCode="0.0%\ "/>
    <numFmt numFmtId="206" formatCode="0_);[Red]\(0\)"/>
    <numFmt numFmtId="207" formatCode="0;&quot;▲ &quot;0"/>
    <numFmt numFmtId="208" formatCode="\(#,##0\);\(&quot;▲&quot;#,##0\)"/>
    <numFmt numFmtId="209" formatCode="\(#,##0.0\);\(&quot;▲&quot;#,##0.0\)"/>
    <numFmt numFmtId="210" formatCode="#,##0_ "/>
    <numFmt numFmtId="211" formatCode="0.0;&quot;▲ &quot;0.0"/>
    <numFmt numFmtId="212" formatCode="0.0;&quot;△ &quot;0.0"/>
    <numFmt numFmtId="213" formatCode="#,##0_);[Red]\(#,##0\)"/>
    <numFmt numFmtId="214" formatCode="#,##0.0"/>
    <numFmt numFmtId="215" formatCode="_ * #,##0.0_ ;_ * \-#,##0.0_ ;_ * &quot;-&quot;?_ ;_ @_ "/>
    <numFmt numFmtId="216" formatCode="_ * #,##0.000_ ;_ * \-#,##0.000_ ;_ * &quot;-&quot;???_ ;_ @_ "/>
    <numFmt numFmtId="217" formatCode="_ * #,##0.0000_ ;_ * \-#,##0.0000_ ;_ * &quot;-&quot;????_ ;_ @_ "/>
    <numFmt numFmtId="218" formatCode="_ * #,##0.000000_ ;_ * \-#,##0.000000_ ;_ * &quot;-&quot;??????_ ;_ @_ "/>
    <numFmt numFmtId="219" formatCode="#,###.0;&quot;▲&quot;#,###.0"/>
    <numFmt numFmtId="220" formatCode="#,###.00;&quot;▲&quot;#,###.00"/>
    <numFmt numFmtId="221" formatCode="#,###.0\ ;&quot;▲&quot;#,###.0\ "/>
    <numFmt numFmtId="222" formatCode="#,###.00\ ;&quot;▲&quot;#,###.00\ "/>
    <numFmt numFmtId="223" formatCode="#,###.000\ ;&quot;▲&quot;#,###.000\ "/>
    <numFmt numFmtId="224" formatCode="\(#,##0\)"/>
    <numFmt numFmtId="225" formatCode="#,###;&quot;△&quot;#,###"/>
    <numFmt numFmtId="226" formatCode="0.000000000_ "/>
    <numFmt numFmtId="227" formatCode="#,##0.00\ ;&quot;▲&quot;#,##0.00\ "/>
    <numFmt numFmtId="228" formatCode="#,##0.000\ ;&quot;▲&quot;#,##0.000\ "/>
    <numFmt numFmtId="229" formatCode="#,##0.0000\ ;&quot;▲&quot;#,##0.0000\ "/>
    <numFmt numFmtId="230" formatCode="#,##0.00000\ ;&quot;▲&quot;#,##0.00000\ "/>
  </numFmts>
  <fonts count="47">
    <font>
      <sz val="11"/>
      <name val="ＭＳ Ｐゴシック"/>
      <family val="3"/>
    </font>
    <font>
      <u val="single"/>
      <sz val="11"/>
      <color indexed="12"/>
      <name val="ＭＳ Ｐゴシック"/>
      <family val="3"/>
    </font>
    <font>
      <sz val="12"/>
      <name val="ＭＳ 明朝"/>
      <family val="1"/>
    </font>
    <font>
      <sz val="14"/>
      <name val="ＭＳ 明朝"/>
      <family val="1"/>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6"/>
      <name val="ＭＳ ゴシック"/>
      <family val="3"/>
    </font>
    <font>
      <sz val="11"/>
      <name val="ＭＳ 明朝"/>
      <family val="1"/>
    </font>
    <font>
      <sz val="11"/>
      <color indexed="12"/>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hair"/>
    </border>
    <border>
      <left>
        <color indexed="63"/>
      </left>
      <right>
        <color indexed="63"/>
      </right>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style="medium"/>
      <bottom style="hair"/>
    </border>
    <border>
      <left style="thin"/>
      <right>
        <color indexed="63"/>
      </right>
      <top style="hair"/>
      <bottom style="hair"/>
    </border>
    <border>
      <left style="thin"/>
      <right>
        <color indexed="63"/>
      </right>
      <top style="hair"/>
      <bottom style="medium"/>
    </border>
    <border>
      <left style="thin"/>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style="medium"/>
      <right style="medium"/>
      <top style="medium"/>
      <bottom style="thin"/>
    </border>
    <border>
      <left style="medium"/>
      <right style="thin"/>
      <top style="medium"/>
      <bottom style="thin"/>
    </border>
    <border>
      <left style="medium"/>
      <right style="medium"/>
      <top style="thin"/>
      <bottom>
        <color indexed="63"/>
      </bottom>
    </border>
    <border>
      <left style="medium"/>
      <right style="medium"/>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thin"/>
      <right style="medium"/>
      <top style="thin"/>
      <bottom>
        <color indexed="63"/>
      </bottom>
    </border>
    <border>
      <left>
        <color indexed="63"/>
      </left>
      <right style="medium"/>
      <top style="medium"/>
      <bottom style="medium"/>
    </border>
    <border>
      <left style="medium"/>
      <right style="thin"/>
      <top style="thin"/>
      <bottom style="medium"/>
    </border>
    <border>
      <left style="thin"/>
      <right>
        <color indexed="63"/>
      </right>
      <top style="thin"/>
      <bottom style="thin"/>
    </border>
    <border>
      <left style="thin"/>
      <right>
        <color indexed="63"/>
      </right>
      <top style="medium"/>
      <bottom style="medium"/>
    </border>
    <border>
      <left style="thin"/>
      <right style="medium"/>
      <top style="medium"/>
      <bottom style="thin"/>
    </border>
    <border>
      <left>
        <color indexed="63"/>
      </left>
      <right style="medium"/>
      <top>
        <color indexed="63"/>
      </top>
      <bottom style="medium"/>
    </border>
    <border>
      <left style="thin"/>
      <right style="medium"/>
      <top>
        <color indexed="63"/>
      </top>
      <bottom style="thin"/>
    </border>
    <border>
      <left style="medium"/>
      <right style="medium"/>
      <top style="thin"/>
      <bottom style="medium"/>
    </border>
    <border>
      <left style="thin"/>
      <right style="medium"/>
      <top style="thin"/>
      <bottom style="medium"/>
    </border>
    <border>
      <left style="thin"/>
      <right>
        <color indexed="63"/>
      </right>
      <top style="thin"/>
      <bottom style="medium"/>
    </border>
    <border>
      <left style="thin"/>
      <right style="medium"/>
      <top style="medium"/>
      <bottom style="medium"/>
    </border>
    <border>
      <left>
        <color indexed="63"/>
      </left>
      <right style="thin"/>
      <top style="thin"/>
      <bottom style="thin"/>
    </border>
    <border>
      <left>
        <color indexed="63"/>
      </left>
      <right style="medium"/>
      <top style="thin"/>
      <bottom style="thin"/>
    </border>
    <border>
      <left style="thin"/>
      <right>
        <color indexed="63"/>
      </right>
      <top style="medium"/>
      <bottom style="thin"/>
    </border>
    <border>
      <left>
        <color indexed="63"/>
      </left>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41" fontId="2" fillId="0" borderId="0">
      <alignment/>
      <protection/>
    </xf>
    <xf numFmtId="215" fontId="2" fillId="0" borderId="0">
      <alignment/>
      <protection/>
    </xf>
    <xf numFmtId="216" fontId="2" fillId="0" borderId="0">
      <alignment/>
      <protection/>
    </xf>
    <xf numFmtId="217" fontId="2" fillId="0" borderId="0">
      <alignment/>
      <protection/>
    </xf>
    <xf numFmtId="218" fontId="2" fillId="0" borderId="0">
      <alignment/>
      <protection/>
    </xf>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37" fontId="3"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158">
    <xf numFmtId="0" fontId="0" fillId="0" borderId="0" xfId="0" applyAlignment="1">
      <alignment/>
    </xf>
    <xf numFmtId="178" fontId="9" fillId="0" borderId="10" xfId="66" applyNumberFormat="1" applyFont="1" applyFill="1" applyBorder="1" applyAlignment="1" applyProtection="1">
      <alignment vertical="center"/>
      <protection/>
    </xf>
    <xf numFmtId="38" fontId="9" fillId="0" borderId="0" xfId="54" applyFont="1" applyFill="1" applyBorder="1" applyAlignment="1">
      <alignment vertical="center"/>
    </xf>
    <xf numFmtId="38" fontId="9" fillId="0" borderId="11" xfId="54" applyFont="1" applyFill="1" applyBorder="1" applyAlignment="1">
      <alignment horizontal="centerContinuous" vertical="center"/>
    </xf>
    <xf numFmtId="0" fontId="6" fillId="0" borderId="0" xfId="0" applyFont="1" applyFill="1" applyAlignment="1">
      <alignment vertical="center"/>
    </xf>
    <xf numFmtId="38" fontId="10" fillId="0" borderId="0" xfId="54" applyFont="1" applyFill="1" applyBorder="1" applyAlignment="1" applyProtection="1">
      <alignment horizontal="left" vertical="center"/>
      <protection locked="0"/>
    </xf>
    <xf numFmtId="38" fontId="9" fillId="0" borderId="0" xfId="54" applyFont="1" applyFill="1" applyBorder="1" applyAlignment="1">
      <alignment horizontal="right" vertical="center"/>
    </xf>
    <xf numFmtId="0" fontId="9" fillId="0" borderId="0" xfId="0" applyFont="1" applyFill="1" applyAlignment="1">
      <alignment vertical="center"/>
    </xf>
    <xf numFmtId="38" fontId="10" fillId="0" borderId="12" xfId="54" applyFont="1" applyFill="1" applyBorder="1" applyAlignment="1" applyProtection="1">
      <alignment horizontal="left" vertical="center"/>
      <protection locked="0"/>
    </xf>
    <xf numFmtId="38" fontId="9" fillId="0" borderId="13" xfId="54" applyFont="1" applyFill="1" applyBorder="1" applyAlignment="1">
      <alignment horizontal="centerContinuous" vertical="center"/>
    </xf>
    <xf numFmtId="38" fontId="9" fillId="0" borderId="14" xfId="54" applyFont="1" applyFill="1" applyBorder="1" applyAlignment="1">
      <alignment horizontal="centerContinuous" vertical="center"/>
    </xf>
    <xf numFmtId="38" fontId="9" fillId="0" borderId="15" xfId="54" applyFont="1" applyFill="1" applyBorder="1" applyAlignment="1">
      <alignment horizontal="centerContinuous" vertical="center"/>
    </xf>
    <xf numFmtId="38" fontId="9" fillId="0" borderId="16" xfId="54" applyFont="1" applyFill="1" applyBorder="1" applyAlignment="1">
      <alignment horizontal="centerContinuous" vertical="center"/>
    </xf>
    <xf numFmtId="38" fontId="9" fillId="0" borderId="17" xfId="54" applyFont="1" applyFill="1" applyBorder="1" applyAlignment="1">
      <alignment horizontal="centerContinuous" vertical="center"/>
    </xf>
    <xf numFmtId="38" fontId="9" fillId="0" borderId="18" xfId="54" applyFont="1" applyFill="1" applyBorder="1" applyAlignment="1">
      <alignment horizontal="center" vertical="center"/>
    </xf>
    <xf numFmtId="38" fontId="9" fillId="0" borderId="19" xfId="54" applyFont="1" applyFill="1" applyBorder="1" applyAlignment="1">
      <alignment horizontal="centerContinuous" vertical="center"/>
    </xf>
    <xf numFmtId="38" fontId="9" fillId="0" borderId="20" xfId="54" applyFont="1" applyFill="1" applyBorder="1" applyAlignment="1">
      <alignment horizontal="center" vertical="center"/>
    </xf>
    <xf numFmtId="38" fontId="9" fillId="0" borderId="21" xfId="54" applyFont="1" applyFill="1" applyBorder="1" applyAlignment="1">
      <alignment horizontal="center" vertical="center"/>
    </xf>
    <xf numFmtId="38" fontId="9" fillId="0" borderId="22" xfId="54" applyFont="1" applyFill="1" applyBorder="1" applyAlignment="1">
      <alignment horizontal="center" vertical="center"/>
    </xf>
    <xf numFmtId="38" fontId="9" fillId="0" borderId="23" xfId="54" applyFont="1" applyFill="1" applyBorder="1" applyAlignment="1">
      <alignment horizontal="center" vertical="center"/>
    </xf>
    <xf numFmtId="38" fontId="9" fillId="0" borderId="0" xfId="54" applyFont="1" applyFill="1" applyBorder="1" applyAlignment="1">
      <alignment horizontal="center" vertical="center"/>
    </xf>
    <xf numFmtId="38" fontId="9" fillId="0" borderId="24" xfId="54" applyFont="1" applyFill="1" applyBorder="1" applyAlignment="1">
      <alignment horizontal="center" vertical="center"/>
    </xf>
    <xf numFmtId="38" fontId="9" fillId="0" borderId="25" xfId="54" applyFont="1" applyFill="1" applyBorder="1" applyAlignment="1">
      <alignment horizontal="center" vertical="center"/>
    </xf>
    <xf numFmtId="38" fontId="10" fillId="0" borderId="26" xfId="54" applyFont="1" applyFill="1" applyBorder="1" applyAlignment="1" applyProtection="1">
      <alignment horizontal="left" vertical="center"/>
      <protection locked="0"/>
    </xf>
    <xf numFmtId="38" fontId="9" fillId="0" borderId="27" xfId="54" applyFont="1" applyFill="1" applyBorder="1" applyAlignment="1">
      <alignment horizontal="right" vertical="center"/>
    </xf>
    <xf numFmtId="38" fontId="9" fillId="0" borderId="28" xfId="54" applyFont="1" applyFill="1" applyBorder="1" applyAlignment="1">
      <alignment horizontal="right" vertical="center"/>
    </xf>
    <xf numFmtId="38" fontId="9" fillId="0" borderId="29" xfId="54" applyFont="1" applyFill="1" applyBorder="1" applyAlignment="1">
      <alignment horizontal="right" vertical="center"/>
    </xf>
    <xf numFmtId="38" fontId="9" fillId="0" borderId="30" xfId="54" applyFont="1" applyFill="1" applyBorder="1" applyAlignment="1">
      <alignment horizontal="center" vertical="center"/>
    </xf>
    <xf numFmtId="38" fontId="9" fillId="0" borderId="30" xfId="54" applyFont="1" applyFill="1" applyBorder="1" applyAlignment="1">
      <alignment horizontal="right" vertical="center"/>
    </xf>
    <xf numFmtId="38" fontId="9" fillId="0" borderId="31" xfId="54" applyFont="1" applyFill="1" applyBorder="1" applyAlignment="1" applyProtection="1">
      <alignment horizontal="distributed" vertical="center"/>
      <protection/>
    </xf>
    <xf numFmtId="178" fontId="9" fillId="0" borderId="32" xfId="54" applyNumberFormat="1" applyFont="1" applyFill="1" applyBorder="1" applyAlignment="1">
      <alignment vertical="center"/>
    </xf>
    <xf numFmtId="178" fontId="9" fillId="0" borderId="25" xfId="54" applyNumberFormat="1" applyFont="1" applyFill="1" applyBorder="1" applyAlignment="1">
      <alignment vertical="center"/>
    </xf>
    <xf numFmtId="178" fontId="9" fillId="0" borderId="24" xfId="54" applyNumberFormat="1" applyFont="1" applyFill="1" applyBorder="1" applyAlignment="1">
      <alignment vertical="center"/>
    </xf>
    <xf numFmtId="188" fontId="9" fillId="0" borderId="32" xfId="54" applyNumberFormat="1" applyFont="1" applyFill="1" applyBorder="1" applyAlignment="1">
      <alignment vertical="center"/>
    </xf>
    <xf numFmtId="38" fontId="9" fillId="0" borderId="33" xfId="54" applyFont="1" applyFill="1" applyBorder="1" applyAlignment="1" applyProtection="1">
      <alignment horizontal="distributed" vertical="center"/>
      <protection/>
    </xf>
    <xf numFmtId="178" fontId="9" fillId="0" borderId="34" xfId="54" applyNumberFormat="1" applyFont="1" applyFill="1" applyBorder="1" applyAlignment="1">
      <alignment vertical="center"/>
    </xf>
    <xf numFmtId="178" fontId="9" fillId="0" borderId="35" xfId="54" applyNumberFormat="1" applyFont="1" applyFill="1" applyBorder="1" applyAlignment="1">
      <alignment vertical="center"/>
    </xf>
    <xf numFmtId="178" fontId="9" fillId="0" borderId="36" xfId="54" applyNumberFormat="1" applyFont="1" applyFill="1" applyBorder="1" applyAlignment="1">
      <alignment vertical="center"/>
    </xf>
    <xf numFmtId="188" fontId="9" fillId="0" borderId="34" xfId="54" applyNumberFormat="1" applyFont="1" applyFill="1" applyBorder="1" applyAlignment="1">
      <alignment vertical="center"/>
    </xf>
    <xf numFmtId="38" fontId="9" fillId="0" borderId="0" xfId="54" applyFont="1" applyFill="1" applyBorder="1" applyAlignment="1" applyProtection="1">
      <alignment horizontal="center" vertical="center"/>
      <protection/>
    </xf>
    <xf numFmtId="38" fontId="7" fillId="0" borderId="0" xfId="54" applyFont="1" applyFill="1" applyBorder="1" applyAlignment="1" applyProtection="1">
      <alignment horizontal="centerContinuous" vertical="center"/>
      <protection locked="0"/>
    </xf>
    <xf numFmtId="38" fontId="6" fillId="0" borderId="0" xfId="54" applyFont="1" applyFill="1" applyBorder="1" applyAlignment="1">
      <alignment horizontal="centerContinuous" vertical="center"/>
    </xf>
    <xf numFmtId="38" fontId="8" fillId="0" borderId="0" xfId="54" applyFont="1" applyFill="1" applyBorder="1" applyAlignment="1" applyProtection="1">
      <alignment horizontal="centerContinuous" vertical="center"/>
      <protection locked="0"/>
    </xf>
    <xf numFmtId="38" fontId="9" fillId="0" borderId="37" xfId="54" applyFont="1" applyFill="1" applyBorder="1" applyAlignment="1" applyProtection="1">
      <alignment horizontal="distributed" vertical="center"/>
      <protection/>
    </xf>
    <xf numFmtId="178" fontId="9" fillId="0" borderId="38" xfId="54" applyNumberFormat="1" applyFont="1" applyFill="1" applyBorder="1" applyAlignment="1">
      <alignment vertical="center"/>
    </xf>
    <xf numFmtId="178" fontId="9" fillId="0" borderId="39" xfId="54" applyNumberFormat="1" applyFont="1" applyFill="1" applyBorder="1" applyAlignment="1">
      <alignment vertical="center"/>
    </xf>
    <xf numFmtId="178" fontId="9" fillId="0" borderId="40" xfId="54" applyNumberFormat="1" applyFont="1" applyFill="1" applyBorder="1" applyAlignment="1">
      <alignment vertical="center"/>
    </xf>
    <xf numFmtId="188" fontId="9" fillId="0" borderId="38" xfId="54" applyNumberFormat="1" applyFont="1" applyFill="1" applyBorder="1" applyAlignment="1">
      <alignment vertical="center"/>
    </xf>
    <xf numFmtId="38" fontId="9" fillId="0" borderId="18" xfId="54" applyFont="1" applyFill="1" applyBorder="1" applyAlignment="1">
      <alignment horizontal="centerContinuous" vertical="center"/>
    </xf>
    <xf numFmtId="178" fontId="9" fillId="0" borderId="41" xfId="54" applyNumberFormat="1" applyFont="1" applyFill="1" applyBorder="1" applyAlignment="1">
      <alignment vertical="center"/>
    </xf>
    <xf numFmtId="178" fontId="9" fillId="0" borderId="42" xfId="54" applyNumberFormat="1" applyFont="1" applyFill="1" applyBorder="1" applyAlignment="1">
      <alignment vertical="center"/>
    </xf>
    <xf numFmtId="178" fontId="9" fillId="0" borderId="43" xfId="54" applyNumberFormat="1" applyFont="1" applyFill="1" applyBorder="1" applyAlignment="1">
      <alignment vertical="center"/>
    </xf>
    <xf numFmtId="178" fontId="9" fillId="0" borderId="44" xfId="54" applyNumberFormat="1" applyFont="1" applyFill="1" applyBorder="1" applyAlignment="1">
      <alignment vertical="center"/>
    </xf>
    <xf numFmtId="178" fontId="9" fillId="0" borderId="0" xfId="54" applyNumberFormat="1" applyFont="1" applyFill="1" applyBorder="1" applyAlignment="1">
      <alignment vertical="center"/>
    </xf>
    <xf numFmtId="178" fontId="9" fillId="0" borderId="45" xfId="54" applyNumberFormat="1" applyFont="1" applyFill="1" applyBorder="1" applyAlignment="1">
      <alignment vertical="center"/>
    </xf>
    <xf numFmtId="178" fontId="9" fillId="0" borderId="46" xfId="54" applyNumberFormat="1" applyFont="1" applyFill="1" applyBorder="1" applyAlignment="1">
      <alignment vertical="center"/>
    </xf>
    <xf numFmtId="178" fontId="9" fillId="0" borderId="47" xfId="54" applyNumberFormat="1" applyFont="1" applyFill="1" applyBorder="1" applyAlignment="1">
      <alignment vertical="center"/>
    </xf>
    <xf numFmtId="178" fontId="9" fillId="0" borderId="48" xfId="54" applyNumberFormat="1" applyFont="1" applyFill="1" applyBorder="1" applyAlignment="1">
      <alignment vertical="center"/>
    </xf>
    <xf numFmtId="38" fontId="9" fillId="33" borderId="0" xfId="54" applyFont="1" applyFill="1" applyBorder="1" applyAlignment="1">
      <alignment vertical="center"/>
    </xf>
    <xf numFmtId="178" fontId="9" fillId="0" borderId="49" xfId="54" applyNumberFormat="1" applyFont="1" applyFill="1" applyBorder="1" applyAlignment="1">
      <alignment vertical="center"/>
    </xf>
    <xf numFmtId="178" fontId="9" fillId="0" borderId="50" xfId="54" applyNumberFormat="1" applyFont="1" applyFill="1" applyBorder="1" applyAlignment="1">
      <alignment vertical="center"/>
    </xf>
    <xf numFmtId="178" fontId="9" fillId="0" borderId="51" xfId="54" applyNumberFormat="1" applyFont="1" applyFill="1" applyBorder="1" applyAlignment="1">
      <alignment vertical="center"/>
    </xf>
    <xf numFmtId="178" fontId="9" fillId="0" borderId="52" xfId="54" applyNumberFormat="1" applyFont="1" applyFill="1" applyBorder="1" applyAlignment="1">
      <alignment vertical="center"/>
    </xf>
    <xf numFmtId="178" fontId="9" fillId="0" borderId="21" xfId="54" applyNumberFormat="1" applyFont="1" applyFill="1" applyBorder="1" applyAlignment="1">
      <alignment vertical="center"/>
    </xf>
    <xf numFmtId="178" fontId="9" fillId="0" borderId="53" xfId="54" applyNumberFormat="1" applyFont="1" applyFill="1" applyBorder="1" applyAlignment="1">
      <alignment vertical="center"/>
    </xf>
    <xf numFmtId="178" fontId="9" fillId="0" borderId="54" xfId="54" applyNumberFormat="1" applyFont="1" applyFill="1" applyBorder="1" applyAlignment="1">
      <alignment vertical="center"/>
    </xf>
    <xf numFmtId="178" fontId="9" fillId="0" borderId="10" xfId="54" applyNumberFormat="1" applyFont="1" applyFill="1" applyBorder="1" applyAlignment="1">
      <alignment vertical="center"/>
    </xf>
    <xf numFmtId="178" fontId="9" fillId="0" borderId="55" xfId="54" applyNumberFormat="1" applyFont="1" applyFill="1" applyBorder="1" applyAlignment="1">
      <alignment vertical="center"/>
    </xf>
    <xf numFmtId="38" fontId="6" fillId="34" borderId="0" xfId="54" applyFont="1" applyFill="1" applyBorder="1" applyAlignment="1">
      <alignment horizontal="centerContinuous" vertical="center"/>
    </xf>
    <xf numFmtId="38" fontId="7" fillId="34" borderId="0" xfId="54" applyFont="1" applyFill="1" applyBorder="1" applyAlignment="1" applyProtection="1">
      <alignment horizontal="centerContinuous" vertical="center"/>
      <protection locked="0"/>
    </xf>
    <xf numFmtId="38" fontId="8" fillId="34" borderId="0" xfId="54" applyFont="1" applyFill="1" applyBorder="1" applyAlignment="1" applyProtection="1">
      <alignment horizontal="centerContinuous" vertical="center"/>
      <protection locked="0"/>
    </xf>
    <xf numFmtId="38" fontId="9" fillId="0" borderId="0" xfId="54" applyFont="1" applyFill="1" applyBorder="1" applyAlignment="1">
      <alignment horizontal="center" vertical="center" shrinkToFit="1"/>
    </xf>
    <xf numFmtId="38" fontId="9" fillId="0" borderId="56" xfId="54" applyFont="1" applyFill="1" applyBorder="1" applyAlignment="1" applyProtection="1">
      <alignment horizontal="distributed" vertical="center"/>
      <protection/>
    </xf>
    <xf numFmtId="178" fontId="9" fillId="0" borderId="57" xfId="66" applyNumberFormat="1" applyFont="1" applyFill="1" applyBorder="1" applyAlignment="1" applyProtection="1">
      <alignment vertical="center"/>
      <protection/>
    </xf>
    <xf numFmtId="38" fontId="9" fillId="0" borderId="58" xfId="54" applyFont="1" applyFill="1" applyBorder="1" applyAlignment="1" applyProtection="1">
      <alignment horizontal="distributed" vertical="center"/>
      <protection/>
    </xf>
    <xf numFmtId="38" fontId="9" fillId="0" borderId="59" xfId="54" applyFont="1" applyFill="1" applyBorder="1" applyAlignment="1" applyProtection="1">
      <alignment horizontal="distributed" vertical="center"/>
      <protection/>
    </xf>
    <xf numFmtId="38" fontId="9" fillId="0" borderId="26" xfId="54" applyFont="1" applyFill="1" applyBorder="1" applyAlignment="1" applyProtection="1">
      <alignment horizontal="distributed" vertical="center"/>
      <protection/>
    </xf>
    <xf numFmtId="38" fontId="9" fillId="0" borderId="60" xfId="54" applyFont="1" applyFill="1" applyBorder="1" applyAlignment="1">
      <alignment horizontal="center" vertical="center"/>
    </xf>
    <xf numFmtId="38" fontId="9" fillId="0" borderId="32" xfId="54" applyFont="1" applyFill="1" applyBorder="1" applyAlignment="1">
      <alignment horizontal="center" vertical="center"/>
    </xf>
    <xf numFmtId="38" fontId="9" fillId="0" borderId="61" xfId="54" applyFont="1" applyFill="1" applyBorder="1" applyAlignment="1">
      <alignment horizontal="center" vertical="center"/>
    </xf>
    <xf numFmtId="38" fontId="9" fillId="0" borderId="62" xfId="54" applyFont="1" applyFill="1" applyBorder="1" applyAlignment="1">
      <alignment horizontal="center" vertical="center"/>
    </xf>
    <xf numFmtId="38" fontId="9" fillId="0" borderId="63" xfId="54" applyFont="1" applyFill="1" applyBorder="1" applyAlignment="1">
      <alignment horizontal="center" vertical="center"/>
    </xf>
    <xf numFmtId="38" fontId="9" fillId="0" borderId="64" xfId="54" applyFont="1" applyFill="1" applyBorder="1" applyAlignment="1">
      <alignment horizontal="center" vertical="center"/>
    </xf>
    <xf numFmtId="38" fontId="9" fillId="0" borderId="65" xfId="54" applyFont="1" applyFill="1" applyBorder="1" applyAlignment="1">
      <alignment horizontal="center" vertical="center"/>
    </xf>
    <xf numFmtId="187" fontId="9" fillId="0" borderId="66" xfId="42" applyNumberFormat="1" applyFont="1" applyFill="1" applyBorder="1" applyAlignment="1" applyProtection="1">
      <alignment vertical="center"/>
      <protection/>
    </xf>
    <xf numFmtId="189" fontId="9" fillId="0" borderId="66" xfId="66" applyNumberFormat="1" applyFont="1" applyFill="1" applyBorder="1" applyAlignment="1" applyProtection="1">
      <alignment vertical="center"/>
      <protection/>
    </xf>
    <xf numFmtId="189" fontId="9" fillId="0" borderId="67" xfId="54" applyNumberFormat="1" applyFont="1" applyFill="1" applyBorder="1" applyAlignment="1">
      <alignment vertical="center"/>
    </xf>
    <xf numFmtId="189" fontId="9" fillId="0" borderId="25" xfId="54" applyNumberFormat="1" applyFont="1" applyFill="1" applyBorder="1" applyAlignment="1">
      <alignment vertical="center"/>
    </xf>
    <xf numFmtId="189" fontId="9" fillId="0" borderId="23" xfId="54" applyNumberFormat="1" applyFont="1" applyFill="1" applyBorder="1" applyAlignment="1">
      <alignment vertical="center"/>
    </xf>
    <xf numFmtId="178" fontId="9" fillId="0" borderId="68" xfId="54" applyNumberFormat="1" applyFont="1" applyFill="1" applyBorder="1" applyAlignment="1">
      <alignment vertical="center"/>
    </xf>
    <xf numFmtId="187" fontId="9" fillId="0" borderId="32" xfId="42" applyNumberFormat="1" applyFont="1" applyFill="1" applyBorder="1" applyAlignment="1">
      <alignment vertical="center"/>
    </xf>
    <xf numFmtId="187" fontId="9" fillId="0" borderId="23" xfId="42" applyNumberFormat="1" applyFont="1" applyFill="1" applyBorder="1" applyAlignment="1">
      <alignment vertical="center"/>
    </xf>
    <xf numFmtId="187" fontId="9" fillId="0" borderId="39" xfId="42" applyNumberFormat="1" applyFont="1" applyFill="1" applyBorder="1" applyAlignment="1">
      <alignment vertical="center"/>
    </xf>
    <xf numFmtId="187" fontId="9" fillId="0" borderId="67" xfId="42" applyNumberFormat="1" applyFont="1" applyFill="1" applyBorder="1" applyAlignment="1">
      <alignment vertical="center"/>
    </xf>
    <xf numFmtId="178" fontId="9" fillId="0" borderId="67" xfId="54" applyNumberFormat="1" applyFont="1" applyFill="1" applyBorder="1" applyAlignment="1">
      <alignment vertical="center"/>
    </xf>
    <xf numFmtId="178" fontId="9" fillId="0" borderId="66" xfId="66" applyNumberFormat="1" applyFont="1" applyFill="1" applyBorder="1" applyAlignment="1" applyProtection="1">
      <alignment vertical="center"/>
      <protection/>
    </xf>
    <xf numFmtId="189" fontId="9" fillId="0" borderId="69" xfId="66" applyNumberFormat="1" applyFont="1" applyFill="1" applyBorder="1" applyAlignment="1" applyProtection="1">
      <alignment vertical="center"/>
      <protection/>
    </xf>
    <xf numFmtId="178" fontId="9" fillId="0" borderId="23" xfId="54" applyNumberFormat="1" applyFont="1" applyFill="1" applyBorder="1" applyAlignment="1">
      <alignment vertical="center"/>
    </xf>
    <xf numFmtId="178" fontId="9" fillId="0" borderId="22" xfId="54" applyNumberFormat="1" applyFont="1" applyFill="1" applyBorder="1" applyAlignment="1">
      <alignment vertical="center"/>
    </xf>
    <xf numFmtId="178" fontId="9" fillId="0" borderId="70" xfId="54" applyNumberFormat="1" applyFont="1" applyFill="1" applyBorder="1" applyAlignment="1">
      <alignment vertical="center"/>
    </xf>
    <xf numFmtId="178" fontId="9" fillId="0" borderId="62" xfId="54" applyNumberFormat="1" applyFont="1" applyFill="1" applyBorder="1" applyAlignment="1">
      <alignment vertical="center"/>
    </xf>
    <xf numFmtId="178" fontId="9" fillId="0" borderId="21" xfId="66" applyNumberFormat="1" applyFont="1" applyFill="1" applyBorder="1" applyAlignment="1" applyProtection="1">
      <alignment vertical="center"/>
      <protection/>
    </xf>
    <xf numFmtId="187" fontId="9" fillId="0" borderId="19" xfId="42" applyNumberFormat="1" applyFont="1" applyFill="1" applyBorder="1" applyAlignment="1" applyProtection="1">
      <alignment vertical="center"/>
      <protection/>
    </xf>
    <xf numFmtId="187" fontId="9" fillId="0" borderId="71" xfId="42" applyNumberFormat="1" applyFont="1" applyFill="1" applyBorder="1" applyAlignment="1">
      <alignment vertical="center"/>
    </xf>
    <xf numFmtId="187" fontId="9" fillId="0" borderId="72" xfId="42" applyNumberFormat="1" applyFont="1" applyFill="1" applyBorder="1" applyAlignment="1">
      <alignment vertical="center"/>
    </xf>
    <xf numFmtId="187" fontId="9" fillId="0" borderId="73" xfId="42" applyNumberFormat="1" applyFont="1" applyFill="1" applyBorder="1" applyAlignment="1">
      <alignment vertical="center"/>
    </xf>
    <xf numFmtId="9" fontId="9" fillId="0" borderId="34" xfId="42" applyNumberFormat="1" applyFont="1" applyFill="1" applyBorder="1" applyAlignment="1">
      <alignment horizontal="center" vertical="center"/>
    </xf>
    <xf numFmtId="189" fontId="9" fillId="0" borderId="35" xfId="54" applyNumberFormat="1" applyFont="1" applyFill="1" applyBorder="1" applyAlignment="1">
      <alignment vertical="center"/>
    </xf>
    <xf numFmtId="9" fontId="9" fillId="0" borderId="74" xfId="42" applyNumberFormat="1" applyFont="1" applyFill="1" applyBorder="1" applyAlignment="1">
      <alignment horizontal="center" vertical="center"/>
    </xf>
    <xf numFmtId="178" fontId="9" fillId="0" borderId="75" xfId="54" applyNumberFormat="1" applyFont="1" applyFill="1" applyBorder="1" applyAlignment="1">
      <alignment vertical="center"/>
    </xf>
    <xf numFmtId="189" fontId="9" fillId="0" borderId="68" xfId="54" applyNumberFormat="1" applyFont="1" applyFill="1" applyBorder="1" applyAlignment="1">
      <alignment vertical="center"/>
    </xf>
    <xf numFmtId="187" fontId="9" fillId="0" borderId="68" xfId="42" applyNumberFormat="1" applyFont="1" applyFill="1" applyBorder="1" applyAlignment="1">
      <alignment vertical="center"/>
    </xf>
    <xf numFmtId="189" fontId="9" fillId="0" borderId="39" xfId="54" applyNumberFormat="1" applyFont="1" applyFill="1" applyBorder="1" applyAlignment="1">
      <alignment vertical="center"/>
    </xf>
    <xf numFmtId="189" fontId="9" fillId="0" borderId="61" xfId="54" applyNumberFormat="1" applyFont="1" applyFill="1" applyBorder="1" applyAlignment="1">
      <alignment vertical="center"/>
    </xf>
    <xf numFmtId="178" fontId="9" fillId="0" borderId="60" xfId="54" applyNumberFormat="1" applyFont="1" applyFill="1" applyBorder="1" applyAlignment="1">
      <alignment vertical="center"/>
    </xf>
    <xf numFmtId="189" fontId="9" fillId="0" borderId="76" xfId="54" applyNumberFormat="1" applyFont="1" applyFill="1" applyBorder="1" applyAlignment="1">
      <alignment vertical="center"/>
    </xf>
    <xf numFmtId="187" fontId="9" fillId="0" borderId="62" xfId="42" applyNumberFormat="1" applyFont="1" applyFill="1" applyBorder="1" applyAlignment="1">
      <alignment vertical="center"/>
    </xf>
    <xf numFmtId="189" fontId="9" fillId="0" borderId="77" xfId="54" applyNumberFormat="1" applyFont="1" applyFill="1" applyBorder="1" applyAlignment="1">
      <alignment vertical="center"/>
    </xf>
    <xf numFmtId="9" fontId="9" fillId="0" borderId="35" xfId="42" applyNumberFormat="1" applyFont="1" applyFill="1" applyBorder="1" applyAlignment="1">
      <alignment horizontal="center" vertical="center"/>
    </xf>
    <xf numFmtId="189" fontId="9" fillId="0" borderId="52" xfId="54" applyNumberFormat="1" applyFont="1" applyFill="1" applyBorder="1" applyAlignment="1">
      <alignment vertical="center"/>
    </xf>
    <xf numFmtId="187" fontId="9" fillId="0" borderId="66" xfId="42" applyNumberFormat="1" applyFont="1" applyFill="1" applyBorder="1" applyAlignment="1">
      <alignment vertical="center"/>
    </xf>
    <xf numFmtId="189" fontId="9" fillId="0" borderId="21" xfId="54" applyNumberFormat="1" applyFont="1" applyFill="1" applyBorder="1" applyAlignment="1">
      <alignment vertical="center"/>
    </xf>
    <xf numFmtId="187" fontId="9" fillId="0" borderId="64" xfId="42" applyNumberFormat="1" applyFont="1" applyFill="1" applyBorder="1" applyAlignment="1">
      <alignment vertical="center"/>
    </xf>
    <xf numFmtId="187" fontId="9" fillId="0" borderId="78" xfId="42" applyNumberFormat="1" applyFont="1" applyFill="1" applyBorder="1" applyAlignment="1">
      <alignment vertical="center"/>
    </xf>
    <xf numFmtId="187" fontId="9" fillId="0" borderId="79" xfId="42" applyNumberFormat="1" applyFont="1" applyFill="1" applyBorder="1" applyAlignment="1">
      <alignment vertical="center"/>
    </xf>
    <xf numFmtId="187" fontId="9" fillId="0" borderId="80" xfId="42" applyNumberFormat="1" applyFont="1" applyFill="1" applyBorder="1" applyAlignment="1">
      <alignment vertical="center"/>
    </xf>
    <xf numFmtId="38" fontId="9" fillId="0" borderId="12" xfId="54" applyFont="1" applyFill="1" applyBorder="1" applyAlignment="1" applyProtection="1">
      <alignment horizontal="distributed" vertical="center"/>
      <protection/>
    </xf>
    <xf numFmtId="178" fontId="9" fillId="0" borderId="69" xfId="66" applyNumberFormat="1" applyFont="1" applyFill="1" applyBorder="1" applyAlignment="1" applyProtection="1">
      <alignment vertical="center"/>
      <protection/>
    </xf>
    <xf numFmtId="178" fontId="9" fillId="0" borderId="78" xfId="66" applyNumberFormat="1" applyFont="1" applyFill="1" applyBorder="1" applyAlignment="1" applyProtection="1">
      <alignment vertical="center"/>
      <protection/>
    </xf>
    <xf numFmtId="178" fontId="9" fillId="0" borderId="71" xfId="54" applyNumberFormat="1" applyFont="1" applyFill="1" applyBorder="1" applyAlignment="1">
      <alignment vertical="center"/>
    </xf>
    <xf numFmtId="178" fontId="9" fillId="0" borderId="30" xfId="54" applyNumberFormat="1" applyFont="1" applyFill="1" applyBorder="1" applyAlignment="1">
      <alignment vertical="center"/>
    </xf>
    <xf numFmtId="178" fontId="9" fillId="0" borderId="29" xfId="54" applyNumberFormat="1" applyFont="1" applyFill="1" applyBorder="1" applyAlignment="1">
      <alignment vertical="center"/>
    </xf>
    <xf numFmtId="178" fontId="9" fillId="0" borderId="73" xfId="54" applyNumberFormat="1" applyFont="1" applyFill="1" applyBorder="1" applyAlignment="1">
      <alignment vertical="center"/>
    </xf>
    <xf numFmtId="38" fontId="9" fillId="0" borderId="81" xfId="54" applyFont="1" applyFill="1" applyBorder="1" applyAlignment="1" applyProtection="1">
      <alignment horizontal="distributed" vertical="center"/>
      <protection/>
    </xf>
    <xf numFmtId="178" fontId="9" fillId="0" borderId="82" xfId="54" applyNumberFormat="1" applyFont="1" applyFill="1" applyBorder="1" applyAlignment="1">
      <alignment vertical="center"/>
    </xf>
    <xf numFmtId="188" fontId="9" fillId="0" borderId="68" xfId="54" applyNumberFormat="1" applyFont="1" applyFill="1" applyBorder="1" applyAlignment="1">
      <alignment vertical="center"/>
    </xf>
    <xf numFmtId="189" fontId="9" fillId="0" borderId="83" xfId="54" applyNumberFormat="1" applyFont="1" applyFill="1" applyBorder="1" applyAlignment="1">
      <alignment vertical="center"/>
    </xf>
    <xf numFmtId="187" fontId="9" fillId="0" borderId="82" xfId="42" applyNumberFormat="1" applyFont="1" applyFill="1" applyBorder="1" applyAlignment="1">
      <alignment vertical="center"/>
    </xf>
    <xf numFmtId="9" fontId="9" fillId="0" borderId="84" xfId="42" applyNumberFormat="1" applyFont="1" applyFill="1" applyBorder="1" applyAlignment="1">
      <alignment horizontal="center" vertical="center"/>
    </xf>
    <xf numFmtId="38" fontId="9" fillId="0" borderId="73" xfId="54" applyFont="1" applyFill="1" applyBorder="1" applyAlignment="1">
      <alignment horizontal="center" vertical="center"/>
    </xf>
    <xf numFmtId="38" fontId="9" fillId="0" borderId="79" xfId="54" applyFont="1" applyFill="1" applyBorder="1" applyAlignment="1">
      <alignment horizontal="center" vertical="center"/>
    </xf>
    <xf numFmtId="188" fontId="9" fillId="0" borderId="11" xfId="66" applyNumberFormat="1" applyFont="1" applyFill="1" applyBorder="1" applyAlignment="1" applyProtection="1">
      <alignment vertical="center"/>
      <protection/>
    </xf>
    <xf numFmtId="188" fontId="9" fillId="0" borderId="85" xfId="54" applyNumberFormat="1" applyFont="1" applyFill="1" applyBorder="1" applyAlignment="1">
      <alignment vertical="center"/>
    </xf>
    <xf numFmtId="188" fontId="9" fillId="0" borderId="67" xfId="54" applyNumberFormat="1" applyFont="1" applyFill="1" applyBorder="1" applyAlignment="1">
      <alignment vertical="center"/>
    </xf>
    <xf numFmtId="187" fontId="9" fillId="0" borderId="86" xfId="42" applyNumberFormat="1" applyFont="1" applyFill="1" applyBorder="1" applyAlignment="1">
      <alignment vertical="center"/>
    </xf>
    <xf numFmtId="188" fontId="9" fillId="0" borderId="60" xfId="54" applyNumberFormat="1" applyFont="1" applyFill="1" applyBorder="1" applyAlignment="1">
      <alignment vertical="center"/>
    </xf>
    <xf numFmtId="187" fontId="9" fillId="0" borderId="63" xfId="42" applyNumberFormat="1" applyFont="1" applyFill="1" applyBorder="1" applyAlignment="1">
      <alignment vertical="center"/>
    </xf>
    <xf numFmtId="188" fontId="9" fillId="0" borderId="39" xfId="54" applyNumberFormat="1" applyFont="1" applyFill="1" applyBorder="1" applyAlignment="1">
      <alignment vertical="center"/>
    </xf>
    <xf numFmtId="178" fontId="9" fillId="0" borderId="17" xfId="66" applyNumberFormat="1" applyFont="1" applyFill="1" applyBorder="1" applyAlignment="1" applyProtection="1">
      <alignment vertical="center"/>
      <protection/>
    </xf>
    <xf numFmtId="178" fontId="9" fillId="0" borderId="87" xfId="66" applyNumberFormat="1" applyFont="1" applyFill="1" applyBorder="1" applyAlignment="1" applyProtection="1">
      <alignment vertical="center"/>
      <protection/>
    </xf>
    <xf numFmtId="178" fontId="9" fillId="0" borderId="76" xfId="54" applyNumberFormat="1" applyFont="1" applyFill="1" applyBorder="1" applyAlignment="1">
      <alignment vertical="center"/>
    </xf>
    <xf numFmtId="38" fontId="9" fillId="0" borderId="72" xfId="54" applyFont="1" applyFill="1" applyBorder="1" applyAlignment="1">
      <alignment horizontal="center" vertical="center"/>
    </xf>
    <xf numFmtId="187" fontId="9" fillId="0" borderId="16" xfId="42" applyNumberFormat="1" applyFont="1" applyFill="1" applyBorder="1" applyAlignment="1" applyProtection="1">
      <alignment vertical="center"/>
      <protection/>
    </xf>
    <xf numFmtId="189" fontId="9" fillId="0" borderId="87" xfId="66" applyNumberFormat="1" applyFont="1" applyFill="1" applyBorder="1" applyAlignment="1" applyProtection="1">
      <alignment vertical="center"/>
      <protection/>
    </xf>
    <xf numFmtId="187" fontId="9" fillId="0" borderId="78" xfId="42" applyNumberFormat="1" applyFont="1" applyFill="1" applyBorder="1" applyAlignment="1" applyProtection="1">
      <alignment vertical="center"/>
      <protection/>
    </xf>
    <xf numFmtId="187" fontId="9" fillId="0" borderId="88" xfId="42" applyNumberFormat="1" applyFont="1" applyFill="1" applyBorder="1" applyAlignment="1">
      <alignment vertical="center"/>
    </xf>
    <xf numFmtId="189" fontId="9" fillId="0" borderId="30" xfId="54" applyNumberFormat="1" applyFont="1" applyFill="1" applyBorder="1" applyAlignment="1">
      <alignment vertical="center"/>
    </xf>
    <xf numFmtId="38" fontId="9" fillId="0" borderId="31" xfId="54"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会計（小数０桁）" xfId="47"/>
    <cellStyle name="会計（小数１桁）" xfId="48"/>
    <cellStyle name="会計（小数３桁）" xfId="49"/>
    <cellStyle name="会計（小数４桁）" xfId="50"/>
    <cellStyle name="会計（小数６桁）"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特交決定額一覧"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0"/>
  <sheetViews>
    <sheetView tabSelected="1" view="pageBreakPreview" zoomScale="70" zoomScaleSheetLayoutView="70" zoomScalePageLayoutView="0" workbookViewId="0" topLeftCell="A1">
      <pane ySplit="6" topLeftCell="A7" activePane="bottomLeft" state="frozen"/>
      <selection pane="topLeft" activeCell="U1" sqref="U1"/>
      <selection pane="bottomLeft" activeCell="AG28" sqref="AG28:AH28"/>
    </sheetView>
  </sheetViews>
  <sheetFormatPr defaultColWidth="9.00390625" defaultRowHeight="15.75" customHeight="1" outlineLevelCol="1"/>
  <cols>
    <col min="1" max="1" width="10.875" style="2" customWidth="1"/>
    <col min="2" max="2" width="16.00390625" style="2" customWidth="1"/>
    <col min="3" max="3" width="13.875" style="2" hidden="1" customWidth="1" outlineLevel="1"/>
    <col min="4" max="4" width="9.625" style="2" customWidth="1" collapsed="1"/>
    <col min="5" max="5" width="6.625" style="2" customWidth="1"/>
    <col min="6" max="6" width="16.00390625" style="2" customWidth="1"/>
    <col min="7" max="7" width="12.125" style="2" hidden="1" customWidth="1" outlineLevel="1"/>
    <col min="8" max="8" width="9.625" style="2" customWidth="1" collapsed="1"/>
    <col min="9" max="9" width="6.625" style="2" customWidth="1"/>
    <col min="10" max="10" width="16.00390625" style="2" customWidth="1"/>
    <col min="11" max="11" width="15.75390625" style="2" hidden="1" customWidth="1" outlineLevel="1"/>
    <col min="12" max="12" width="9.625" style="2" customWidth="1" collapsed="1"/>
    <col min="13" max="13" width="6.625" style="2" customWidth="1"/>
    <col min="14" max="14" width="10.875" style="2" customWidth="1"/>
    <col min="15" max="15" width="13.125" style="2" customWidth="1"/>
    <col min="16" max="16" width="12.625" style="2" customWidth="1"/>
    <col min="17" max="18" width="13.125" style="2" customWidth="1"/>
    <col min="19" max="19" width="12.625" style="2" customWidth="1"/>
    <col min="20" max="20" width="13.125" style="2" customWidth="1"/>
    <col min="21" max="21" width="14.125" style="2" customWidth="1"/>
    <col min="22" max="22" width="8.25390625" style="2" customWidth="1"/>
    <col min="23" max="23" width="6.625" style="2" customWidth="1"/>
    <col min="24" max="24" width="10.875" style="2" customWidth="1"/>
    <col min="25" max="25" width="15.875" style="2" customWidth="1"/>
    <col min="26" max="26" width="16.125" style="2" customWidth="1"/>
    <col min="27" max="27" width="15.25390625" style="2" customWidth="1"/>
    <col min="28" max="28" width="11.625" style="2" hidden="1" customWidth="1" outlineLevel="1"/>
    <col min="29" max="29" width="10.00390625" style="2" customWidth="1" collapsed="1"/>
    <col min="30" max="30" width="7.625" style="2" bestFit="1" customWidth="1"/>
    <col min="31" max="31" width="11.75390625" style="2" customWidth="1"/>
    <col min="32" max="32" width="20.875" style="2" hidden="1" customWidth="1" outlineLevel="1"/>
    <col min="33" max="33" width="9.625" style="2" customWidth="1" collapsed="1"/>
    <col min="34" max="34" width="7.625" style="2" bestFit="1" customWidth="1"/>
    <col min="35" max="16384" width="9.00390625" style="7" customWidth="1"/>
  </cols>
  <sheetData>
    <row r="1" spans="1:34" s="4" customFormat="1" ht="24" customHeight="1">
      <c r="A1" s="40" t="s">
        <v>54</v>
      </c>
      <c r="B1" s="41"/>
      <c r="C1" s="41"/>
      <c r="D1" s="41"/>
      <c r="E1" s="41"/>
      <c r="F1" s="42"/>
      <c r="G1" s="42"/>
      <c r="H1" s="41"/>
      <c r="I1" s="41"/>
      <c r="J1" s="42"/>
      <c r="K1" s="42"/>
      <c r="L1" s="41"/>
      <c r="M1" s="41"/>
      <c r="N1" s="40" t="s">
        <v>55</v>
      </c>
      <c r="O1" s="68"/>
      <c r="P1" s="68"/>
      <c r="Q1" s="68"/>
      <c r="R1" s="69"/>
      <c r="S1" s="68"/>
      <c r="T1" s="68"/>
      <c r="U1" s="69"/>
      <c r="V1" s="68"/>
      <c r="W1" s="68"/>
      <c r="X1" s="69" t="s">
        <v>58</v>
      </c>
      <c r="Y1" s="68"/>
      <c r="Z1" s="70"/>
      <c r="AA1" s="70"/>
      <c r="AB1" s="70"/>
      <c r="AC1" s="68"/>
      <c r="AD1" s="68"/>
      <c r="AE1" s="70"/>
      <c r="AF1" s="70"/>
      <c r="AG1" s="68"/>
      <c r="AH1" s="41"/>
    </row>
    <row r="2" spans="1:34" ht="24" customHeight="1" thickBot="1">
      <c r="A2" s="5"/>
      <c r="C2" s="58"/>
      <c r="G2" s="58"/>
      <c r="K2" s="58"/>
      <c r="M2" s="6" t="s">
        <v>17</v>
      </c>
      <c r="N2" s="5"/>
      <c r="W2" s="6" t="s">
        <v>37</v>
      </c>
      <c r="X2" s="5"/>
      <c r="AB2" s="58"/>
      <c r="AD2" s="6"/>
      <c r="AF2" s="58"/>
      <c r="AH2" s="6" t="s">
        <v>17</v>
      </c>
    </row>
    <row r="3" spans="1:34" ht="19.5" customHeight="1">
      <c r="A3" s="8"/>
      <c r="B3" s="9"/>
      <c r="C3" s="48"/>
      <c r="D3" s="3"/>
      <c r="E3" s="10"/>
      <c r="F3" s="11"/>
      <c r="G3" s="48"/>
      <c r="H3" s="3"/>
      <c r="I3" s="10"/>
      <c r="J3" s="11"/>
      <c r="K3" s="48"/>
      <c r="L3" s="3"/>
      <c r="M3" s="12"/>
      <c r="N3" s="8"/>
      <c r="O3" s="13" t="s">
        <v>56</v>
      </c>
      <c r="P3" s="3"/>
      <c r="Q3" s="10"/>
      <c r="R3" s="13" t="s">
        <v>57</v>
      </c>
      <c r="S3" s="3"/>
      <c r="T3" s="10"/>
      <c r="U3" s="14"/>
      <c r="V3" s="11"/>
      <c r="W3" s="15"/>
      <c r="X3" s="8"/>
      <c r="Y3" s="9"/>
      <c r="Z3" s="11"/>
      <c r="AA3" s="11"/>
      <c r="AB3" s="48"/>
      <c r="AC3" s="3"/>
      <c r="AD3" s="12"/>
      <c r="AE3" s="11"/>
      <c r="AF3" s="48"/>
      <c r="AG3" s="3"/>
      <c r="AH3" s="12"/>
    </row>
    <row r="4" spans="1:34" ht="19.5" customHeight="1">
      <c r="A4" s="157" t="s">
        <v>38</v>
      </c>
      <c r="B4" s="16" t="s">
        <v>39</v>
      </c>
      <c r="C4" s="20" t="s">
        <v>51</v>
      </c>
      <c r="D4" s="19" t="s">
        <v>18</v>
      </c>
      <c r="E4" s="77"/>
      <c r="F4" s="17" t="s">
        <v>19</v>
      </c>
      <c r="G4" s="17" t="s">
        <v>51</v>
      </c>
      <c r="H4" s="79" t="s">
        <v>18</v>
      </c>
      <c r="I4" s="19"/>
      <c r="J4" s="17" t="s">
        <v>20</v>
      </c>
      <c r="K4" s="17" t="s">
        <v>51</v>
      </c>
      <c r="L4" s="19" t="s">
        <v>18</v>
      </c>
      <c r="M4" s="81"/>
      <c r="N4" s="157" t="s">
        <v>38</v>
      </c>
      <c r="O4" s="18" t="s">
        <v>25</v>
      </c>
      <c r="P4" s="19" t="s">
        <v>26</v>
      </c>
      <c r="Q4" s="19"/>
      <c r="R4" s="18" t="s">
        <v>25</v>
      </c>
      <c r="S4" s="19" t="s">
        <v>26</v>
      </c>
      <c r="T4" s="19"/>
      <c r="U4" s="20" t="s">
        <v>27</v>
      </c>
      <c r="V4" s="17" t="s">
        <v>28</v>
      </c>
      <c r="W4" s="139"/>
      <c r="X4" s="157" t="s">
        <v>38</v>
      </c>
      <c r="Y4" s="16" t="s">
        <v>21</v>
      </c>
      <c r="Z4" s="17" t="s">
        <v>22</v>
      </c>
      <c r="AA4" s="17" t="s">
        <v>23</v>
      </c>
      <c r="AB4" s="17" t="s">
        <v>51</v>
      </c>
      <c r="AC4" s="19" t="s">
        <v>18</v>
      </c>
      <c r="AD4" s="81"/>
      <c r="AE4" s="17" t="s">
        <v>24</v>
      </c>
      <c r="AF4" s="17" t="s">
        <v>51</v>
      </c>
      <c r="AG4" s="19" t="s">
        <v>18</v>
      </c>
      <c r="AH4" s="81"/>
    </row>
    <row r="5" spans="1:34" ht="19.5" customHeight="1">
      <c r="A5" s="157"/>
      <c r="B5" s="71" t="s">
        <v>52</v>
      </c>
      <c r="C5" s="20"/>
      <c r="D5" s="22" t="s">
        <v>29</v>
      </c>
      <c r="E5" s="78" t="s">
        <v>40</v>
      </c>
      <c r="F5" s="17" t="s">
        <v>53</v>
      </c>
      <c r="G5" s="17"/>
      <c r="H5" s="17" t="s">
        <v>29</v>
      </c>
      <c r="I5" s="22" t="s">
        <v>40</v>
      </c>
      <c r="J5" s="17"/>
      <c r="K5" s="17"/>
      <c r="L5" s="17" t="s">
        <v>29</v>
      </c>
      <c r="M5" s="82" t="s">
        <v>40</v>
      </c>
      <c r="N5" s="157"/>
      <c r="O5" s="21" t="s">
        <v>30</v>
      </c>
      <c r="P5" s="22" t="s">
        <v>31</v>
      </c>
      <c r="Q5" s="22" t="s">
        <v>32</v>
      </c>
      <c r="R5" s="21" t="s">
        <v>30</v>
      </c>
      <c r="S5" s="22" t="s">
        <v>31</v>
      </c>
      <c r="T5" s="22" t="s">
        <v>32</v>
      </c>
      <c r="U5" s="20"/>
      <c r="V5" s="17"/>
      <c r="W5" s="82" t="s">
        <v>41</v>
      </c>
      <c r="X5" s="157"/>
      <c r="Y5" s="20" t="s">
        <v>42</v>
      </c>
      <c r="Z5" s="17" t="s">
        <v>43</v>
      </c>
      <c r="AA5" s="17" t="s">
        <v>43</v>
      </c>
      <c r="AB5" s="17"/>
      <c r="AC5" s="22" t="s">
        <v>29</v>
      </c>
      <c r="AD5" s="151" t="s">
        <v>40</v>
      </c>
      <c r="AE5" s="17"/>
      <c r="AF5" s="17"/>
      <c r="AG5" s="22" t="s">
        <v>29</v>
      </c>
      <c r="AH5" s="151" t="s">
        <v>40</v>
      </c>
    </row>
    <row r="6" spans="1:34" ht="19.5" customHeight="1" thickBot="1">
      <c r="A6" s="23" t="s">
        <v>0</v>
      </c>
      <c r="B6" s="24" t="s">
        <v>44</v>
      </c>
      <c r="C6" s="24"/>
      <c r="D6" s="25" t="s">
        <v>45</v>
      </c>
      <c r="E6" s="27"/>
      <c r="F6" s="25" t="s">
        <v>46</v>
      </c>
      <c r="G6" s="25"/>
      <c r="H6" s="28" t="s">
        <v>45</v>
      </c>
      <c r="I6" s="80"/>
      <c r="J6" s="25" t="s">
        <v>47</v>
      </c>
      <c r="K6" s="25"/>
      <c r="L6" s="25" t="s">
        <v>45</v>
      </c>
      <c r="M6" s="83"/>
      <c r="N6" s="23" t="s">
        <v>0</v>
      </c>
      <c r="O6" s="26"/>
      <c r="P6" s="27"/>
      <c r="Q6" s="28"/>
      <c r="R6" s="26"/>
      <c r="S6" s="27"/>
      <c r="T6" s="28"/>
      <c r="U6" s="24"/>
      <c r="V6" s="28" t="s">
        <v>45</v>
      </c>
      <c r="W6" s="140"/>
      <c r="X6" s="23" t="s">
        <v>0</v>
      </c>
      <c r="Y6" s="24"/>
      <c r="Z6" s="25"/>
      <c r="AA6" s="25"/>
      <c r="AB6" s="25"/>
      <c r="AC6" s="28" t="s">
        <v>45</v>
      </c>
      <c r="AD6" s="140"/>
      <c r="AE6" s="25" t="s">
        <v>48</v>
      </c>
      <c r="AF6" s="25"/>
      <c r="AG6" s="28" t="s">
        <v>45</v>
      </c>
      <c r="AH6" s="140"/>
    </row>
    <row r="7" spans="1:34" ht="33.75" customHeight="1">
      <c r="A7" s="72" t="s">
        <v>1</v>
      </c>
      <c r="B7" s="73">
        <v>45154311</v>
      </c>
      <c r="C7" s="59">
        <v>44731338</v>
      </c>
      <c r="D7" s="85">
        <f>((B7-C7)/C7)*100</f>
        <v>0.9455853969760529</v>
      </c>
      <c r="E7" s="84">
        <f>RANK(D7,($D$7:$D$14,$D$16:$D$26))</f>
        <v>15</v>
      </c>
      <c r="F7" s="95">
        <v>26307977</v>
      </c>
      <c r="G7" s="1">
        <v>25041602</v>
      </c>
      <c r="H7" s="96">
        <f>((F7-G7)/G7)*100</f>
        <v>5.057084606647769</v>
      </c>
      <c r="I7" s="84">
        <f>RANK(H7,($H$7:$H$14,$H$16:$H$26))</f>
        <v>14</v>
      </c>
      <c r="J7" s="101">
        <f>B7-F7</f>
        <v>18846334</v>
      </c>
      <c r="K7" s="1">
        <f>C7-G7</f>
        <v>19689736</v>
      </c>
      <c r="L7" s="96">
        <f>((J7-K7)/K7)*100</f>
        <v>-4.283460174377147</v>
      </c>
      <c r="M7" s="102">
        <f>RANK(L7,($L$7:$L$14,$L$16:$L$26))</f>
        <v>18</v>
      </c>
      <c r="N7" s="126" t="s">
        <v>1</v>
      </c>
      <c r="O7" s="73">
        <v>18823265</v>
      </c>
      <c r="P7" s="127">
        <v>3021956</v>
      </c>
      <c r="Q7" s="128">
        <v>21845221</v>
      </c>
      <c r="R7" s="73">
        <v>19650341</v>
      </c>
      <c r="S7" s="95">
        <v>2912744</v>
      </c>
      <c r="T7" s="95">
        <v>22563085</v>
      </c>
      <c r="U7" s="141">
        <f>Q7-T7</f>
        <v>-717864</v>
      </c>
      <c r="V7" s="85">
        <f>(U7/T7)*100</f>
        <v>-3.1815862059643</v>
      </c>
      <c r="W7" s="102">
        <f>RANK(V7,($V$7:$V$14,$V$16:$V$26))</f>
        <v>17</v>
      </c>
      <c r="X7" s="126" t="s">
        <v>1</v>
      </c>
      <c r="Y7" s="148">
        <v>37736584</v>
      </c>
      <c r="Z7" s="149">
        <v>3874821</v>
      </c>
      <c r="AA7" s="149">
        <f aca="true" t="shared" si="0" ref="AA7:AA14">Y7+Z7</f>
        <v>41611405</v>
      </c>
      <c r="AB7" s="149">
        <v>43364185</v>
      </c>
      <c r="AC7" s="85">
        <f>((AA7-AB7)/AB7)*100</f>
        <v>-4.04199917512574</v>
      </c>
      <c r="AD7" s="152">
        <f>RANK(AC7,($AC$7:$AC$14,$AC$16:$AC$26))</f>
        <v>17</v>
      </c>
      <c r="AE7" s="148">
        <v>6789625</v>
      </c>
      <c r="AF7" s="149">
        <v>6743468</v>
      </c>
      <c r="AG7" s="153">
        <f>((AE7-AF7)/AF7)*100</f>
        <v>0.6844697713402065</v>
      </c>
      <c r="AH7" s="154">
        <f>RANK(AG7,($AG$7:$AG$14,$AG$16:$AG$26))</f>
        <v>9</v>
      </c>
    </row>
    <row r="8" spans="1:34" ht="33.75" customHeight="1">
      <c r="A8" s="29" t="s">
        <v>2</v>
      </c>
      <c r="B8" s="30">
        <v>17871312</v>
      </c>
      <c r="C8" s="49">
        <v>17519454</v>
      </c>
      <c r="D8" s="86">
        <f aca="true" t="shared" si="1" ref="D8:D28">((B8-C8)/C8)*100</f>
        <v>2.008384507873362</v>
      </c>
      <c r="E8" s="90">
        <f>RANK(D8,($D$7:$D$14,$D$16:$D$26))</f>
        <v>11</v>
      </c>
      <c r="F8" s="94">
        <v>7035372</v>
      </c>
      <c r="G8" s="60">
        <v>6777573</v>
      </c>
      <c r="H8" s="88">
        <f aca="true" t="shared" si="2" ref="H8:H28">((F8-G8)/G8)*100</f>
        <v>3.8037067251064647</v>
      </c>
      <c r="I8" s="90">
        <f>RANK(H8,($H$7:$H$14,$H$16:$H$26))</f>
        <v>16</v>
      </c>
      <c r="J8" s="94">
        <f aca="true" t="shared" si="3" ref="J8:J14">B8-F8</f>
        <v>10835940</v>
      </c>
      <c r="K8" s="49">
        <f aca="true" t="shared" si="4" ref="K8:K28">C8-G8</f>
        <v>10741881</v>
      </c>
      <c r="L8" s="86">
        <f aca="true" t="shared" si="5" ref="L8:L28">((J8-K8)/K8)*100</f>
        <v>0.8756287655765317</v>
      </c>
      <c r="M8" s="103">
        <f>RANK(L8,($L$7:$L$14,$L$16:$L$26))</f>
        <v>10</v>
      </c>
      <c r="N8" s="74" t="s">
        <v>2</v>
      </c>
      <c r="O8" s="32">
        <v>10826810</v>
      </c>
      <c r="P8" s="94">
        <v>737302</v>
      </c>
      <c r="Q8" s="129">
        <v>11564112</v>
      </c>
      <c r="R8" s="32">
        <v>10726451</v>
      </c>
      <c r="S8" s="31">
        <v>787497</v>
      </c>
      <c r="T8" s="31">
        <v>11513948</v>
      </c>
      <c r="U8" s="33">
        <f aca="true" t="shared" si="6" ref="U8:U28">Q8-T8</f>
        <v>50164</v>
      </c>
      <c r="V8" s="87">
        <f aca="true" t="shared" si="7" ref="V8:V28">(U8/T8)*100</f>
        <v>0.43568027230972384</v>
      </c>
      <c r="W8" s="103">
        <f>RANK(V8,($V$7:$V$14,$V$16:$V$26))</f>
        <v>12</v>
      </c>
      <c r="X8" s="75" t="s">
        <v>2</v>
      </c>
      <c r="Y8" s="99">
        <v>12953995</v>
      </c>
      <c r="Z8" s="94">
        <v>2230819</v>
      </c>
      <c r="AA8" s="94">
        <f t="shared" si="0"/>
        <v>15184814</v>
      </c>
      <c r="AB8" s="150">
        <v>14812553</v>
      </c>
      <c r="AC8" s="86">
        <f aca="true" t="shared" si="8" ref="AC8:AC28">((AA8-AB8)/AB8)*100</f>
        <v>2.513145438196913</v>
      </c>
      <c r="AD8" s="144">
        <f>RANK(AC8,($AC$7:$AC$14,$AC$16:$AC$26))</f>
        <v>8</v>
      </c>
      <c r="AE8" s="31">
        <v>4347298</v>
      </c>
      <c r="AF8" s="66">
        <v>4242894</v>
      </c>
      <c r="AG8" s="88">
        <f aca="true" t="shared" si="9" ref="AG8:AG28">((AE8-AF8)/AF8)*100</f>
        <v>2.4606789611053212</v>
      </c>
      <c r="AH8" s="104">
        <f>RANK(AG8,($AG$7:$AG$14,$AG$16:$AG$26))</f>
        <v>8</v>
      </c>
    </row>
    <row r="9" spans="1:34" ht="33.75" customHeight="1">
      <c r="A9" s="74" t="s">
        <v>3</v>
      </c>
      <c r="B9" s="98">
        <v>38143127</v>
      </c>
      <c r="C9" s="49">
        <v>37894166</v>
      </c>
      <c r="D9" s="86">
        <f t="shared" si="1"/>
        <v>0.6569903134957503</v>
      </c>
      <c r="E9" s="91">
        <f>RANK(D9,($D$7:$D$14,$D$16:$D$26))</f>
        <v>17</v>
      </c>
      <c r="F9" s="97">
        <v>22289553</v>
      </c>
      <c r="G9" s="60">
        <v>20552694</v>
      </c>
      <c r="H9" s="88">
        <f t="shared" si="2"/>
        <v>8.450760761581911</v>
      </c>
      <c r="I9" s="91">
        <f>RANK(H9,($H$7:$H$14,$H$16:$H$26))</f>
        <v>1</v>
      </c>
      <c r="J9" s="30">
        <f t="shared" si="3"/>
        <v>15853574</v>
      </c>
      <c r="K9" s="49">
        <f t="shared" si="4"/>
        <v>17341472</v>
      </c>
      <c r="L9" s="87">
        <f t="shared" si="5"/>
        <v>-8.579998283882706</v>
      </c>
      <c r="M9" s="104">
        <f>RANK(L9,($L$7:$L$14,$L$16:$L$26))</f>
        <v>19</v>
      </c>
      <c r="N9" s="74" t="s">
        <v>3</v>
      </c>
      <c r="O9" s="98">
        <v>15834087</v>
      </c>
      <c r="P9" s="31">
        <v>1904629</v>
      </c>
      <c r="Q9" s="31">
        <v>17738716</v>
      </c>
      <c r="R9" s="99">
        <v>17308099</v>
      </c>
      <c r="S9" s="94">
        <v>1854715</v>
      </c>
      <c r="T9" s="94">
        <v>19162814</v>
      </c>
      <c r="U9" s="142">
        <f t="shared" si="6"/>
        <v>-1424098</v>
      </c>
      <c r="V9" s="86">
        <f t="shared" si="7"/>
        <v>-7.431570331998212</v>
      </c>
      <c r="W9" s="103">
        <f>RANK(V9,($V$7:$V$14,$V$16:$V$26))</f>
        <v>19</v>
      </c>
      <c r="X9" s="29" t="s">
        <v>3</v>
      </c>
      <c r="Y9" s="99">
        <v>30278126</v>
      </c>
      <c r="Z9" s="94">
        <v>3560171</v>
      </c>
      <c r="AA9" s="31">
        <f t="shared" si="0"/>
        <v>33838297</v>
      </c>
      <c r="AB9" s="66">
        <v>35041199</v>
      </c>
      <c r="AC9" s="87">
        <f t="shared" si="8"/>
        <v>-3.43282203328716</v>
      </c>
      <c r="AD9" s="104">
        <f>RANK(AC9,($AC$7:$AC$14,$AC$16:$AC$26))</f>
        <v>16</v>
      </c>
      <c r="AE9" s="99">
        <v>6414084</v>
      </c>
      <c r="AF9" s="60">
        <v>6486087</v>
      </c>
      <c r="AG9" s="86">
        <f t="shared" si="9"/>
        <v>-1.1101146191841091</v>
      </c>
      <c r="AH9" s="146">
        <f>RANK(AG9,($AG$7:$AG$14,$AG$16:$AG$26))</f>
        <v>12</v>
      </c>
    </row>
    <row r="10" spans="1:34" ht="33.75" customHeight="1">
      <c r="A10" s="75" t="s">
        <v>4</v>
      </c>
      <c r="B10" s="99">
        <v>13320920</v>
      </c>
      <c r="C10" s="49">
        <v>12889029</v>
      </c>
      <c r="D10" s="87">
        <f t="shared" si="1"/>
        <v>3.350842022312154</v>
      </c>
      <c r="E10" s="91">
        <f>RANK(D10,($D$7:$D$14,$D$16:$D$26))</f>
        <v>8</v>
      </c>
      <c r="F10" s="94">
        <v>5345636</v>
      </c>
      <c r="G10" s="60">
        <v>5118424</v>
      </c>
      <c r="H10" s="88">
        <f t="shared" si="2"/>
        <v>4.439100785710601</v>
      </c>
      <c r="I10" s="91">
        <f>RANK(H10,($H$7:$H$14,$H$16:$H$26))</f>
        <v>15</v>
      </c>
      <c r="J10" s="97">
        <f t="shared" si="3"/>
        <v>7975284</v>
      </c>
      <c r="K10" s="49">
        <f t="shared" si="4"/>
        <v>7770605</v>
      </c>
      <c r="L10" s="88">
        <f t="shared" si="5"/>
        <v>2.6340162702904086</v>
      </c>
      <c r="M10" s="105">
        <f>RANK(L10,($L$7:$L$14,$L$16:$L$26))</f>
        <v>8</v>
      </c>
      <c r="N10" s="75" t="s">
        <v>4</v>
      </c>
      <c r="O10" s="99">
        <v>7968479</v>
      </c>
      <c r="P10" s="94">
        <v>574469</v>
      </c>
      <c r="Q10" s="132">
        <v>8542948</v>
      </c>
      <c r="R10" s="99">
        <v>7759253</v>
      </c>
      <c r="S10" s="94">
        <v>596435</v>
      </c>
      <c r="T10" s="94">
        <v>8355688</v>
      </c>
      <c r="U10" s="143">
        <f t="shared" si="6"/>
        <v>187260</v>
      </c>
      <c r="V10" s="86">
        <f t="shared" si="7"/>
        <v>2.241108093073844</v>
      </c>
      <c r="W10" s="125">
        <f>RANK(V10,($V$7:$V$14,$V$16:$V$26))</f>
        <v>9</v>
      </c>
      <c r="X10" s="74" t="s">
        <v>4</v>
      </c>
      <c r="Y10" s="30">
        <v>9972298</v>
      </c>
      <c r="Z10" s="31">
        <v>1431978</v>
      </c>
      <c r="AA10" s="94">
        <f t="shared" si="0"/>
        <v>11404276</v>
      </c>
      <c r="AB10" s="60">
        <v>11211518</v>
      </c>
      <c r="AC10" s="86">
        <f t="shared" si="8"/>
        <v>1.7192854705312874</v>
      </c>
      <c r="AD10" s="103">
        <f>RANK(AC10,($AC$7:$AC$14,$AC$16:$AC$26))</f>
        <v>9</v>
      </c>
      <c r="AE10" s="31">
        <v>2494210</v>
      </c>
      <c r="AF10" s="60">
        <v>2480592</v>
      </c>
      <c r="AG10" s="86">
        <f t="shared" si="9"/>
        <v>0.548981855944065</v>
      </c>
      <c r="AH10" s="103">
        <f>RANK(AG10,($AG$7:$AG$14,$AG$16:$AG$26))</f>
        <v>10</v>
      </c>
    </row>
    <row r="11" spans="1:34" ht="33.75" customHeight="1">
      <c r="A11" s="29" t="s">
        <v>5</v>
      </c>
      <c r="B11" s="99">
        <v>12167020</v>
      </c>
      <c r="C11" s="49">
        <v>11905934</v>
      </c>
      <c r="D11" s="88">
        <f t="shared" si="1"/>
        <v>2.192906495198109</v>
      </c>
      <c r="E11" s="91">
        <f>RANK(D11,($D$7:$D$14,$D$16:$D$26))</f>
        <v>10</v>
      </c>
      <c r="F11" s="31">
        <v>3527635</v>
      </c>
      <c r="G11" s="60">
        <v>3335963</v>
      </c>
      <c r="H11" s="86">
        <f t="shared" si="2"/>
        <v>5.745627274643034</v>
      </c>
      <c r="I11" s="93">
        <f>RANK(H11,($H$7:$H$14,$H$16:$H$26))</f>
        <v>9</v>
      </c>
      <c r="J11" s="94">
        <f t="shared" si="3"/>
        <v>8639385</v>
      </c>
      <c r="K11" s="49">
        <f t="shared" si="4"/>
        <v>8569971</v>
      </c>
      <c r="L11" s="86">
        <f t="shared" si="5"/>
        <v>0.8099677350133391</v>
      </c>
      <c r="M11" s="103">
        <f>RANK(L11,($L$7:$L$14,$L$16:$L$26))</f>
        <v>11</v>
      </c>
      <c r="N11" s="29" t="s">
        <v>5</v>
      </c>
      <c r="O11" s="98">
        <v>8633168</v>
      </c>
      <c r="P11" s="97">
        <v>396648</v>
      </c>
      <c r="Q11" s="129">
        <v>9029816</v>
      </c>
      <c r="R11" s="99">
        <v>8559486</v>
      </c>
      <c r="S11" s="94">
        <v>421261</v>
      </c>
      <c r="T11" s="31">
        <v>8980747</v>
      </c>
      <c r="U11" s="33">
        <f t="shared" si="6"/>
        <v>49069</v>
      </c>
      <c r="V11" s="87">
        <f t="shared" si="7"/>
        <v>0.5463799392188645</v>
      </c>
      <c r="W11" s="104">
        <f>RANK(V11,($V$7:$V$14,$V$16:$V$26))</f>
        <v>10</v>
      </c>
      <c r="X11" s="74" t="s">
        <v>5</v>
      </c>
      <c r="Y11" s="99">
        <v>9205008</v>
      </c>
      <c r="Z11" s="97">
        <v>1419860</v>
      </c>
      <c r="AA11" s="31">
        <f t="shared" si="0"/>
        <v>10624868</v>
      </c>
      <c r="AB11" s="60">
        <v>10216348</v>
      </c>
      <c r="AC11" s="121">
        <f t="shared" si="8"/>
        <v>3.998689159766288</v>
      </c>
      <c r="AD11" s="105">
        <f>RANK(AC11,($AC$7:$AC$14,$AC$16:$AC$26))</f>
        <v>4</v>
      </c>
      <c r="AE11" s="99">
        <v>2435498</v>
      </c>
      <c r="AF11" s="60">
        <v>2496868</v>
      </c>
      <c r="AG11" s="87">
        <f t="shared" si="9"/>
        <v>-2.4578792311007227</v>
      </c>
      <c r="AH11" s="104">
        <f>RANK(AG11,($AG$7:$AG$14,$AG$16:$AG$26))</f>
        <v>13</v>
      </c>
    </row>
    <row r="12" spans="1:34" ht="33.75" customHeight="1">
      <c r="A12" s="75" t="s">
        <v>6</v>
      </c>
      <c r="B12" s="30">
        <v>13195168</v>
      </c>
      <c r="C12" s="49">
        <v>12457380</v>
      </c>
      <c r="D12" s="88">
        <f t="shared" si="1"/>
        <v>5.9224973469541755</v>
      </c>
      <c r="E12" s="93">
        <f>RANK(D12,($D$7:$D$14,$D$16:$D$26))</f>
        <v>2</v>
      </c>
      <c r="F12" s="94">
        <v>4810594</v>
      </c>
      <c r="G12" s="60">
        <v>4740264</v>
      </c>
      <c r="H12" s="87">
        <f t="shared" si="2"/>
        <v>1.4836726393297925</v>
      </c>
      <c r="I12" s="92">
        <f>RANK(H12,($H$7:$H$14,$H$16:$H$26))</f>
        <v>19</v>
      </c>
      <c r="J12" s="30">
        <f t="shared" si="3"/>
        <v>8384574</v>
      </c>
      <c r="K12" s="49">
        <f t="shared" si="4"/>
        <v>7717116</v>
      </c>
      <c r="L12" s="87">
        <f t="shared" si="5"/>
        <v>8.649060089287241</v>
      </c>
      <c r="M12" s="103">
        <f>RANK(L12,($L$7:$L$14,$L$16:$L$26))</f>
        <v>1</v>
      </c>
      <c r="N12" s="75" t="s">
        <v>6</v>
      </c>
      <c r="O12" s="99">
        <v>8377833</v>
      </c>
      <c r="P12" s="94">
        <v>563292</v>
      </c>
      <c r="Q12" s="31">
        <v>8941125</v>
      </c>
      <c r="R12" s="32">
        <v>7706144</v>
      </c>
      <c r="S12" s="31">
        <v>519298</v>
      </c>
      <c r="T12" s="94">
        <v>8225442</v>
      </c>
      <c r="U12" s="143">
        <f t="shared" si="6"/>
        <v>715683</v>
      </c>
      <c r="V12" s="86">
        <f t="shared" si="7"/>
        <v>8.700845498637033</v>
      </c>
      <c r="W12" s="103">
        <f>RANK(V12,($V$7:$V$14,$V$16:$V$26))</f>
        <v>1</v>
      </c>
      <c r="X12" s="74" t="s">
        <v>6</v>
      </c>
      <c r="Y12" s="99">
        <v>9735506</v>
      </c>
      <c r="Z12" s="94">
        <v>1145131</v>
      </c>
      <c r="AA12" s="94">
        <f t="shared" si="0"/>
        <v>10880637</v>
      </c>
      <c r="AB12" s="60">
        <v>11057785</v>
      </c>
      <c r="AC12" s="86">
        <f t="shared" si="8"/>
        <v>-1.6020206578442249</v>
      </c>
      <c r="AD12" s="105">
        <f>RANK(AC12,($AC$7:$AC$14,$AC$16:$AC$26))</f>
        <v>13</v>
      </c>
      <c r="AE12" s="98">
        <v>2877823</v>
      </c>
      <c r="AF12" s="60">
        <v>2490037</v>
      </c>
      <c r="AG12" s="86">
        <f t="shared" si="9"/>
        <v>15.573503526252821</v>
      </c>
      <c r="AH12" s="105">
        <f>RANK(AG12,($AG$7:$AG$14,$AG$16:$AG$26))</f>
        <v>1</v>
      </c>
    </row>
    <row r="13" spans="1:34" ht="33.75" customHeight="1">
      <c r="A13" s="75" t="s">
        <v>7</v>
      </c>
      <c r="B13" s="99">
        <v>7887212</v>
      </c>
      <c r="C13" s="49">
        <v>7631183</v>
      </c>
      <c r="D13" s="86">
        <f t="shared" si="1"/>
        <v>3.3550368271865585</v>
      </c>
      <c r="E13" s="92">
        <f>RANK(D13,($D$7:$D$14,$D$16:$D$26))</f>
        <v>7</v>
      </c>
      <c r="F13" s="94">
        <v>2699515</v>
      </c>
      <c r="G13" s="60">
        <v>2625090</v>
      </c>
      <c r="H13" s="86">
        <f t="shared" si="2"/>
        <v>2.8351408904075672</v>
      </c>
      <c r="I13" s="92">
        <f>RANK(H13,($H$7:$H$14,$H$16:$H$26))</f>
        <v>17</v>
      </c>
      <c r="J13" s="97">
        <f t="shared" si="3"/>
        <v>5187697</v>
      </c>
      <c r="K13" s="49">
        <f t="shared" si="4"/>
        <v>5006093</v>
      </c>
      <c r="L13" s="86">
        <f t="shared" si="5"/>
        <v>3.6276593343351795</v>
      </c>
      <c r="M13" s="125">
        <f>RANK(L13,($L$7:$L$14,$L$16:$L$26))</f>
        <v>5</v>
      </c>
      <c r="N13" s="29" t="s">
        <v>7</v>
      </c>
      <c r="O13" s="99">
        <v>5183668</v>
      </c>
      <c r="P13" s="45">
        <v>298841</v>
      </c>
      <c r="Q13" s="129">
        <v>5482509</v>
      </c>
      <c r="R13" s="99">
        <v>4999372</v>
      </c>
      <c r="S13" s="94">
        <v>296440</v>
      </c>
      <c r="T13" s="94">
        <v>5295812</v>
      </c>
      <c r="U13" s="33">
        <f t="shared" si="6"/>
        <v>186697</v>
      </c>
      <c r="V13" s="112">
        <f t="shared" si="7"/>
        <v>3.525370613609396</v>
      </c>
      <c r="W13" s="103">
        <f>RANK(V13,($V$7:$V$14,$V$16:$V$26))</f>
        <v>5</v>
      </c>
      <c r="X13" s="74" t="s">
        <v>7</v>
      </c>
      <c r="Y13" s="99">
        <v>5815669</v>
      </c>
      <c r="Z13" s="94">
        <v>759009</v>
      </c>
      <c r="AA13" s="31">
        <f t="shared" si="0"/>
        <v>6574678</v>
      </c>
      <c r="AB13" s="60">
        <v>6550604</v>
      </c>
      <c r="AC13" s="112">
        <f t="shared" si="8"/>
        <v>0.3675080954366956</v>
      </c>
      <c r="AD13" s="103">
        <f>RANK(AC13,($AC$7:$AC$14,$AC$16:$AC$26))</f>
        <v>12</v>
      </c>
      <c r="AE13" s="99">
        <v>1608323</v>
      </c>
      <c r="AF13" s="60">
        <v>1536361</v>
      </c>
      <c r="AG13" s="86">
        <f t="shared" si="9"/>
        <v>4.68392519726809</v>
      </c>
      <c r="AH13" s="103">
        <f>RANK(AG13,($AG$7:$AG$14,$AG$16:$AG$26))</f>
        <v>5</v>
      </c>
    </row>
    <row r="14" spans="1:34" ht="33.75" customHeight="1" thickBot="1">
      <c r="A14" s="76" t="s">
        <v>33</v>
      </c>
      <c r="B14" s="100">
        <v>15762389</v>
      </c>
      <c r="C14" s="50">
        <v>15519080</v>
      </c>
      <c r="D14" s="110">
        <f t="shared" si="1"/>
        <v>1.5678055657938486</v>
      </c>
      <c r="E14" s="116">
        <f>RANK(D14,($D$7:$D$14,$D$16:$D$26))</f>
        <v>12</v>
      </c>
      <c r="F14" s="89">
        <v>4086884</v>
      </c>
      <c r="G14" s="61">
        <v>3836359</v>
      </c>
      <c r="H14" s="110">
        <f t="shared" si="2"/>
        <v>6.5302804038933795</v>
      </c>
      <c r="I14" s="116">
        <f>RANK(H14,($H$7:$H$14,$H$16:$H$26))</f>
        <v>6</v>
      </c>
      <c r="J14" s="89">
        <f t="shared" si="3"/>
        <v>11675505</v>
      </c>
      <c r="K14" s="50">
        <f t="shared" si="4"/>
        <v>11682721</v>
      </c>
      <c r="L14" s="110">
        <f t="shared" si="5"/>
        <v>-0.061766432665814754</v>
      </c>
      <c r="M14" s="124">
        <f>RANK(L14,($L$7:$L$14,$L$16:$L$26))</f>
        <v>13</v>
      </c>
      <c r="N14" s="133" t="s">
        <v>33</v>
      </c>
      <c r="O14" s="131">
        <v>11667452</v>
      </c>
      <c r="P14" s="130">
        <v>512860</v>
      </c>
      <c r="Q14" s="130">
        <v>12180312</v>
      </c>
      <c r="R14" s="109">
        <v>11669053</v>
      </c>
      <c r="S14" s="130">
        <v>503816</v>
      </c>
      <c r="T14" s="130">
        <v>12172869</v>
      </c>
      <c r="U14" s="135">
        <f t="shared" si="6"/>
        <v>7443</v>
      </c>
      <c r="V14" s="110">
        <f t="shared" si="7"/>
        <v>0.0611441723393228</v>
      </c>
      <c r="W14" s="137">
        <f>RANK(V14,($V$7:$V$14,$V$16:$V$26))</f>
        <v>13</v>
      </c>
      <c r="X14" s="133" t="s">
        <v>33</v>
      </c>
      <c r="Y14" s="100">
        <v>11819294</v>
      </c>
      <c r="Z14" s="130">
        <v>1197892</v>
      </c>
      <c r="AA14" s="89">
        <f t="shared" si="0"/>
        <v>13017186</v>
      </c>
      <c r="AB14" s="61">
        <v>13842521</v>
      </c>
      <c r="AC14" s="156">
        <f t="shared" si="8"/>
        <v>-5.96231712417124</v>
      </c>
      <c r="AD14" s="137">
        <f>RANK(AC14,($AC$7:$AC$14,$AC$16:$AC$26))</f>
        <v>18</v>
      </c>
      <c r="AE14" s="130">
        <v>3254093</v>
      </c>
      <c r="AF14" s="61">
        <v>3360133</v>
      </c>
      <c r="AG14" s="156">
        <f t="shared" si="9"/>
        <v>-3.1558274627819793</v>
      </c>
      <c r="AH14" s="124">
        <f>RANK(AG14,($AG$7:$AG$14,$AG$16:$AG$26))</f>
        <v>14</v>
      </c>
    </row>
    <row r="15" spans="1:34" ht="33.75" customHeight="1" thickBot="1">
      <c r="A15" s="34" t="s">
        <v>34</v>
      </c>
      <c r="B15" s="35">
        <f>SUM(B7:B14)</f>
        <v>163501459</v>
      </c>
      <c r="C15" s="35">
        <f>SUM(C7:C14)</f>
        <v>160547564</v>
      </c>
      <c r="D15" s="117">
        <f t="shared" si="1"/>
        <v>1.8398877730714118</v>
      </c>
      <c r="E15" s="118"/>
      <c r="F15" s="36">
        <f>SUM(F7:F14)</f>
        <v>76103166</v>
      </c>
      <c r="G15" s="36">
        <f>SUM(G7:G14)</f>
        <v>72027969</v>
      </c>
      <c r="H15" s="117">
        <f t="shared" si="2"/>
        <v>5.657798014546266</v>
      </c>
      <c r="I15" s="118"/>
      <c r="J15" s="35">
        <f aca="true" t="shared" si="10" ref="J15:J26">B15-F15</f>
        <v>87398293</v>
      </c>
      <c r="K15" s="51">
        <f t="shared" si="4"/>
        <v>88519595</v>
      </c>
      <c r="L15" s="107">
        <f t="shared" si="5"/>
        <v>-1.2667274404045794</v>
      </c>
      <c r="M15" s="108"/>
      <c r="N15" s="34" t="s">
        <v>34</v>
      </c>
      <c r="O15" s="37">
        <f>SUM(O7:O14)</f>
        <v>87314762</v>
      </c>
      <c r="P15" s="36">
        <f>SUM(P7:P14)</f>
        <v>8009997</v>
      </c>
      <c r="Q15" s="36">
        <f>SUM(O15:P15)</f>
        <v>95324759</v>
      </c>
      <c r="R15" s="37">
        <f>SUM(R7:R14)</f>
        <v>88378199</v>
      </c>
      <c r="S15" s="36">
        <f>SUM(S7:S14)</f>
        <v>7892206</v>
      </c>
      <c r="T15" s="36">
        <f>SUM(R15:S15)</f>
        <v>96270405</v>
      </c>
      <c r="U15" s="38">
        <f t="shared" si="6"/>
        <v>-945646</v>
      </c>
      <c r="V15" s="107">
        <f t="shared" si="7"/>
        <v>-0.982281107054655</v>
      </c>
      <c r="W15" s="108"/>
      <c r="X15" s="34" t="s">
        <v>34</v>
      </c>
      <c r="Y15" s="35">
        <f>SUM(Y7:Y14)</f>
        <v>127516480</v>
      </c>
      <c r="Z15" s="36">
        <f>SUM(Z7:Z14)</f>
        <v>15619681</v>
      </c>
      <c r="AA15" s="36">
        <f>SUM(AA7:AA14)</f>
        <v>143136161</v>
      </c>
      <c r="AB15" s="36">
        <f>SUM(AB7:AB14)</f>
        <v>146096713</v>
      </c>
      <c r="AC15" s="107">
        <f t="shared" si="8"/>
        <v>-2.0264329971612707</v>
      </c>
      <c r="AD15" s="108"/>
      <c r="AE15" s="36">
        <f>SUM(AE7:AE14)</f>
        <v>30220954</v>
      </c>
      <c r="AF15" s="36">
        <f>SUM(AF7:AF14)</f>
        <v>29836440</v>
      </c>
      <c r="AG15" s="107">
        <f t="shared" si="9"/>
        <v>1.2887395413125695</v>
      </c>
      <c r="AH15" s="108"/>
    </row>
    <row r="16" spans="1:34" ht="33.75" customHeight="1">
      <c r="A16" s="43" t="s">
        <v>8</v>
      </c>
      <c r="B16" s="44">
        <v>7038331</v>
      </c>
      <c r="C16" s="52">
        <v>7158010</v>
      </c>
      <c r="D16" s="119">
        <f t="shared" si="1"/>
        <v>-1.671959105952632</v>
      </c>
      <c r="E16" s="120">
        <f>RANK(D16,($D$7:$D$14,$D$16:$D$26))</f>
        <v>19</v>
      </c>
      <c r="F16" s="45">
        <v>1292853</v>
      </c>
      <c r="G16" s="62">
        <v>1220036</v>
      </c>
      <c r="H16" s="119">
        <f t="shared" si="2"/>
        <v>5.968430439757515</v>
      </c>
      <c r="I16" s="120">
        <f>RANK(H16,($H$7:$H$14,$H$16:$H$26))</f>
        <v>8</v>
      </c>
      <c r="J16" s="44">
        <f t="shared" si="10"/>
        <v>5745478</v>
      </c>
      <c r="K16" s="52">
        <f t="shared" si="4"/>
        <v>5937974</v>
      </c>
      <c r="L16" s="119">
        <f t="shared" si="5"/>
        <v>-3.241779098392819</v>
      </c>
      <c r="M16" s="123">
        <f>RANK(L16,($L$7:$L$14,$L$16:$L$26))</f>
        <v>17</v>
      </c>
      <c r="N16" s="43" t="s">
        <v>8</v>
      </c>
      <c r="O16" s="46">
        <v>5741882</v>
      </c>
      <c r="P16" s="45">
        <v>195497</v>
      </c>
      <c r="Q16" s="45">
        <v>5937379</v>
      </c>
      <c r="R16" s="46">
        <v>5931670</v>
      </c>
      <c r="S16" s="45">
        <v>213515</v>
      </c>
      <c r="T16" s="45">
        <v>6145185</v>
      </c>
      <c r="U16" s="47">
        <f t="shared" si="6"/>
        <v>-207806</v>
      </c>
      <c r="V16" s="112">
        <f t="shared" si="7"/>
        <v>-3.3816069003618283</v>
      </c>
      <c r="W16" s="144">
        <f>RANK(V16,($V$7:$V$14,$V$16:$V$26))</f>
        <v>18</v>
      </c>
      <c r="X16" s="43" t="s">
        <v>8</v>
      </c>
      <c r="Y16" s="44">
        <v>4708729</v>
      </c>
      <c r="Z16" s="45">
        <v>653139</v>
      </c>
      <c r="AA16" s="45">
        <f>Y16+Z16</f>
        <v>5361868</v>
      </c>
      <c r="AB16" s="62">
        <v>5525260</v>
      </c>
      <c r="AC16" s="112">
        <f t="shared" si="8"/>
        <v>-2.957182105457481</v>
      </c>
      <c r="AD16" s="155">
        <f>RANK(AC16,($AC$7:$AC$14,$AC$16:$AC$26))</f>
        <v>14</v>
      </c>
      <c r="AE16" s="45">
        <v>1871811</v>
      </c>
      <c r="AF16" s="62">
        <v>2031084</v>
      </c>
      <c r="AG16" s="112">
        <f t="shared" si="9"/>
        <v>-7.841773161523601</v>
      </c>
      <c r="AH16" s="155">
        <f>RANK(AG16,($AG$7:$AG$14,$AG$16:$AG$26))</f>
        <v>19</v>
      </c>
    </row>
    <row r="17" spans="1:34" ht="33.75" customHeight="1">
      <c r="A17" s="29" t="s">
        <v>9</v>
      </c>
      <c r="B17" s="30">
        <v>4036991</v>
      </c>
      <c r="C17" s="53">
        <v>3888516</v>
      </c>
      <c r="D17" s="121">
        <f t="shared" si="1"/>
        <v>3.818294691342404</v>
      </c>
      <c r="E17" s="93">
        <f>RANK(D17,($D$7:$D$14,$D$16:$D$26))</f>
        <v>5</v>
      </c>
      <c r="F17" s="31">
        <v>549162</v>
      </c>
      <c r="G17" s="63">
        <v>522328</v>
      </c>
      <c r="H17" s="121">
        <f t="shared" si="2"/>
        <v>5.137384938199752</v>
      </c>
      <c r="I17" s="93">
        <f>RANK(H17,($H$7:$H$14,$H$16:$H$26))</f>
        <v>13</v>
      </c>
      <c r="J17" s="30">
        <f t="shared" si="10"/>
        <v>3487829</v>
      </c>
      <c r="K17" s="53">
        <f t="shared" si="4"/>
        <v>3366188</v>
      </c>
      <c r="L17" s="121">
        <f t="shared" si="5"/>
        <v>3.613612786926933</v>
      </c>
      <c r="M17" s="103">
        <f>RANK(L17,($L$7:$L$14,$L$16:$L$26))</f>
        <v>6</v>
      </c>
      <c r="N17" s="29" t="s">
        <v>9</v>
      </c>
      <c r="O17" s="32">
        <v>3485767</v>
      </c>
      <c r="P17" s="31">
        <v>108223</v>
      </c>
      <c r="Q17" s="31">
        <v>3593990</v>
      </c>
      <c r="R17" s="32">
        <v>3362763</v>
      </c>
      <c r="S17" s="31">
        <v>109863</v>
      </c>
      <c r="T17" s="31">
        <v>3472626</v>
      </c>
      <c r="U17" s="33">
        <f t="shared" si="6"/>
        <v>121364</v>
      </c>
      <c r="V17" s="87">
        <f t="shared" si="7"/>
        <v>3.4948767877681037</v>
      </c>
      <c r="W17" s="104">
        <f>RANK(V17,($V$7:$V$14,$V$16:$V$26))</f>
        <v>6</v>
      </c>
      <c r="X17" s="29" t="s">
        <v>9</v>
      </c>
      <c r="Y17" s="30">
        <v>2792662</v>
      </c>
      <c r="Z17" s="31">
        <v>427884</v>
      </c>
      <c r="AA17" s="31">
        <f aca="true" t="shared" si="11" ref="AA17:AA26">Y17+Z17</f>
        <v>3220546</v>
      </c>
      <c r="AB17" s="63">
        <v>3196986</v>
      </c>
      <c r="AC17" s="121">
        <f t="shared" si="8"/>
        <v>0.7369441092328838</v>
      </c>
      <c r="AD17" s="103">
        <f>RANK(AC17,($AC$7:$AC$14,$AC$16:$AC$26))</f>
        <v>11</v>
      </c>
      <c r="AE17" s="31">
        <v>924668</v>
      </c>
      <c r="AF17" s="63">
        <v>886626</v>
      </c>
      <c r="AG17" s="121">
        <f t="shared" si="9"/>
        <v>4.290647916934536</v>
      </c>
      <c r="AH17" s="103">
        <f>RANK(AG17,($AG$7:$AG$14,$AG$16:$AG$26))</f>
        <v>6</v>
      </c>
    </row>
    <row r="18" spans="1:34" ht="33.75" customHeight="1">
      <c r="A18" s="75" t="s">
        <v>10</v>
      </c>
      <c r="B18" s="114">
        <v>2117653</v>
      </c>
      <c r="C18" s="54">
        <v>2045763</v>
      </c>
      <c r="D18" s="115">
        <f t="shared" si="1"/>
        <v>3.514092297103819</v>
      </c>
      <c r="E18" s="91">
        <f>RANK(D18,($D$7:$D$14,$D$16:$D$26))</f>
        <v>6</v>
      </c>
      <c r="F18" s="97">
        <v>350155</v>
      </c>
      <c r="G18" s="64">
        <v>325172</v>
      </c>
      <c r="H18" s="113">
        <f t="shared" si="2"/>
        <v>7.6830108373414685</v>
      </c>
      <c r="I18" s="93">
        <f>RANK(H18,($H$7:$H$14,$H$16:$H$26))</f>
        <v>3</v>
      </c>
      <c r="J18" s="114">
        <f t="shared" si="10"/>
        <v>1767498</v>
      </c>
      <c r="K18" s="54">
        <f t="shared" si="4"/>
        <v>1720591</v>
      </c>
      <c r="L18" s="113">
        <f t="shared" si="5"/>
        <v>2.7262144228349445</v>
      </c>
      <c r="M18" s="103">
        <f>RANK(L18,($L$7:$L$14,$L$16:$L$26))</f>
        <v>7</v>
      </c>
      <c r="N18" s="74" t="s">
        <v>10</v>
      </c>
      <c r="O18" s="98">
        <v>1766416</v>
      </c>
      <c r="P18" s="97">
        <v>58394</v>
      </c>
      <c r="Q18" s="129">
        <v>1824810</v>
      </c>
      <c r="R18" s="99">
        <v>1718789</v>
      </c>
      <c r="S18" s="97">
        <v>61059</v>
      </c>
      <c r="T18" s="97">
        <v>1779848</v>
      </c>
      <c r="U18" s="145">
        <f t="shared" si="6"/>
        <v>44962</v>
      </c>
      <c r="V18" s="86">
        <f t="shared" si="7"/>
        <v>2.5261707741335218</v>
      </c>
      <c r="W18" s="146">
        <f>RANK(V18,($V$7:$V$14,$V$16:$V$26))</f>
        <v>7</v>
      </c>
      <c r="X18" s="74" t="s">
        <v>10</v>
      </c>
      <c r="Y18" s="114">
        <v>1521990</v>
      </c>
      <c r="Z18" s="97">
        <v>291863</v>
      </c>
      <c r="AA18" s="97">
        <f t="shared" si="11"/>
        <v>1813853</v>
      </c>
      <c r="AB18" s="64">
        <v>1760569</v>
      </c>
      <c r="AC18" s="113">
        <f t="shared" si="8"/>
        <v>3.0265215393432463</v>
      </c>
      <c r="AD18" s="103">
        <f>RANK(AC18,($AC$7:$AC$14,$AC$16:$AC$26))</f>
        <v>6</v>
      </c>
      <c r="AE18" s="97">
        <v>362194</v>
      </c>
      <c r="AF18" s="64">
        <v>352170</v>
      </c>
      <c r="AG18" s="113">
        <f t="shared" si="9"/>
        <v>2.8463526137944744</v>
      </c>
      <c r="AH18" s="105">
        <f>RANK(AG18,($AG$7:$AG$14,$AG$16:$AG$26))</f>
        <v>7</v>
      </c>
    </row>
    <row r="19" spans="1:34" ht="33.75" customHeight="1">
      <c r="A19" s="29" t="s">
        <v>11</v>
      </c>
      <c r="B19" s="99">
        <v>3585327</v>
      </c>
      <c r="C19" s="49">
        <v>3478131</v>
      </c>
      <c r="D19" s="87">
        <f t="shared" si="1"/>
        <v>3.0820000741777696</v>
      </c>
      <c r="E19" s="93">
        <f>RANK(D19,($D$7:$D$14,$D$16:$D$26))</f>
        <v>9</v>
      </c>
      <c r="F19" s="97">
        <v>500274</v>
      </c>
      <c r="G19" s="60">
        <v>470602</v>
      </c>
      <c r="H19" s="86">
        <f t="shared" si="2"/>
        <v>6.30511557536942</v>
      </c>
      <c r="I19" s="91">
        <f>RANK(H19,($H$7:$H$14,$H$16:$H$26))</f>
        <v>7</v>
      </c>
      <c r="J19" s="94">
        <f t="shared" si="10"/>
        <v>3085053</v>
      </c>
      <c r="K19" s="49">
        <f t="shared" si="4"/>
        <v>3007529</v>
      </c>
      <c r="L19" s="86">
        <f t="shared" si="5"/>
        <v>2.577664255274014</v>
      </c>
      <c r="M19" s="122">
        <f>RANK(L19,($L$7:$L$14,$L$16:$L$26))</f>
        <v>9</v>
      </c>
      <c r="N19" s="75" t="s">
        <v>11</v>
      </c>
      <c r="O19" s="99">
        <v>3083221</v>
      </c>
      <c r="P19" s="94">
        <v>95725</v>
      </c>
      <c r="Q19" s="31">
        <v>3178946</v>
      </c>
      <c r="R19" s="32">
        <v>3004466</v>
      </c>
      <c r="S19" s="94">
        <v>98835</v>
      </c>
      <c r="T19" s="94">
        <v>3103301</v>
      </c>
      <c r="U19" s="143">
        <f t="shared" si="6"/>
        <v>75645</v>
      </c>
      <c r="V19" s="121">
        <f t="shared" si="7"/>
        <v>2.4375656760333593</v>
      </c>
      <c r="W19" s="103">
        <f>RANK(V19,($V$7:$V$14,$V$16:$V$26))</f>
        <v>8</v>
      </c>
      <c r="X19" s="75" t="s">
        <v>11</v>
      </c>
      <c r="Y19" s="98">
        <v>2388808</v>
      </c>
      <c r="Z19" s="97">
        <v>432339</v>
      </c>
      <c r="AA19" s="97">
        <f t="shared" si="11"/>
        <v>2821147</v>
      </c>
      <c r="AB19" s="60">
        <v>2782007</v>
      </c>
      <c r="AC19" s="86">
        <f t="shared" si="8"/>
        <v>1.4068979697031676</v>
      </c>
      <c r="AD19" s="144">
        <f>RANK(AC19,($AC$7:$AC$14,$AC$16:$AC$26))</f>
        <v>10</v>
      </c>
      <c r="AE19" s="98">
        <v>859905</v>
      </c>
      <c r="AF19" s="60">
        <v>866447</v>
      </c>
      <c r="AG19" s="88">
        <f t="shared" si="9"/>
        <v>-0.7550375268192976</v>
      </c>
      <c r="AH19" s="105">
        <f>RANK(AG19,($AG$7:$AG$14,$AG$16:$AG$26))</f>
        <v>11</v>
      </c>
    </row>
    <row r="20" spans="1:34" ht="33.75" customHeight="1">
      <c r="A20" s="75" t="s">
        <v>35</v>
      </c>
      <c r="B20" s="99">
        <v>6483778</v>
      </c>
      <c r="C20" s="55">
        <v>6415195</v>
      </c>
      <c r="D20" s="86">
        <f t="shared" si="1"/>
        <v>1.0690711661921422</v>
      </c>
      <c r="E20" s="93">
        <f>RANK(D20,($D$7:$D$14,$D$16:$D$26))</f>
        <v>14</v>
      </c>
      <c r="F20" s="94">
        <v>1169943</v>
      </c>
      <c r="G20" s="65">
        <v>1084618</v>
      </c>
      <c r="H20" s="86">
        <f t="shared" si="2"/>
        <v>7.866825001982265</v>
      </c>
      <c r="I20" s="93">
        <f>RANK(H20,($H$7:$H$14,$H$16:$H$26))</f>
        <v>2</v>
      </c>
      <c r="J20" s="94">
        <f t="shared" si="10"/>
        <v>5313835</v>
      </c>
      <c r="K20" s="55">
        <f t="shared" si="4"/>
        <v>5330577</v>
      </c>
      <c r="L20" s="112">
        <f t="shared" si="5"/>
        <v>-0.31407481779177004</v>
      </c>
      <c r="M20" s="103">
        <f>RANK(L20,($L$7:$L$14,$L$16:$L$26))</f>
        <v>15</v>
      </c>
      <c r="N20" s="43" t="s">
        <v>35</v>
      </c>
      <c r="O20" s="46">
        <v>5310523</v>
      </c>
      <c r="P20" s="45">
        <v>186178</v>
      </c>
      <c r="Q20" s="129">
        <v>5496701</v>
      </c>
      <c r="R20" s="99">
        <v>5324927</v>
      </c>
      <c r="S20" s="94">
        <v>185238</v>
      </c>
      <c r="T20" s="94">
        <v>5510165</v>
      </c>
      <c r="U20" s="143">
        <f t="shared" si="6"/>
        <v>-13464</v>
      </c>
      <c r="V20" s="86">
        <f t="shared" si="7"/>
        <v>-0.2443483997303166</v>
      </c>
      <c r="W20" s="125">
        <f>RANK(V20,($V$7:$V$14,$V$16:$V$26))</f>
        <v>14</v>
      </c>
      <c r="X20" s="43" t="s">
        <v>35</v>
      </c>
      <c r="Y20" s="99">
        <v>4728633</v>
      </c>
      <c r="Z20" s="94">
        <v>644908</v>
      </c>
      <c r="AA20" s="94">
        <f t="shared" si="11"/>
        <v>5373541</v>
      </c>
      <c r="AB20" s="65">
        <v>5550146</v>
      </c>
      <c r="AC20" s="115">
        <f t="shared" si="8"/>
        <v>-3.1819883657114607</v>
      </c>
      <c r="AD20" s="103">
        <f>RANK(AC20,($AC$7:$AC$14,$AC$16:$AC$26))</f>
        <v>15</v>
      </c>
      <c r="AE20" s="99">
        <v>1296415</v>
      </c>
      <c r="AF20" s="65">
        <v>1378818</v>
      </c>
      <c r="AG20" s="86">
        <f t="shared" si="9"/>
        <v>-5.976350758403212</v>
      </c>
      <c r="AH20" s="103">
        <f>RANK(AG20,($AG$7:$AG$14,$AG$16:$AG$26))</f>
        <v>16</v>
      </c>
    </row>
    <row r="21" spans="1:34" ht="33.75" customHeight="1">
      <c r="A21" s="75" t="s">
        <v>12</v>
      </c>
      <c r="B21" s="99">
        <v>4401297</v>
      </c>
      <c r="C21" s="54">
        <v>4388950</v>
      </c>
      <c r="D21" s="113">
        <f t="shared" si="1"/>
        <v>0.28132013351712826</v>
      </c>
      <c r="E21" s="91">
        <f>RANK(D21,($D$7:$D$14,$D$16:$D$26))</f>
        <v>18</v>
      </c>
      <c r="F21" s="97">
        <v>743580</v>
      </c>
      <c r="G21" s="64">
        <v>704100</v>
      </c>
      <c r="H21" s="113">
        <f t="shared" si="2"/>
        <v>5.607158074137197</v>
      </c>
      <c r="I21" s="91">
        <f>RANK(H21,($H$7:$H$14,$H$16:$H$26))</f>
        <v>10</v>
      </c>
      <c r="J21" s="94">
        <f t="shared" si="10"/>
        <v>3657717</v>
      </c>
      <c r="K21" s="54">
        <f t="shared" si="4"/>
        <v>3684850</v>
      </c>
      <c r="L21" s="113">
        <f t="shared" si="5"/>
        <v>-0.7363393353867864</v>
      </c>
      <c r="M21" s="105">
        <f>RANK(L21,($L$7:$L$14,$L$16:$L$26))</f>
        <v>16</v>
      </c>
      <c r="N21" s="74" t="s">
        <v>12</v>
      </c>
      <c r="O21" s="98">
        <v>3655468</v>
      </c>
      <c r="P21" s="94">
        <v>121403</v>
      </c>
      <c r="Q21" s="97">
        <v>3776871</v>
      </c>
      <c r="R21" s="98">
        <v>3680985</v>
      </c>
      <c r="S21" s="97">
        <v>130985</v>
      </c>
      <c r="T21" s="97">
        <v>3811970</v>
      </c>
      <c r="U21" s="145">
        <f t="shared" si="6"/>
        <v>-35099</v>
      </c>
      <c r="V21" s="113">
        <f t="shared" si="7"/>
        <v>-0.9207575085848</v>
      </c>
      <c r="W21" s="103">
        <f>RANK(V21,($V$7:$V$14,$V$16:$V$26))</f>
        <v>16</v>
      </c>
      <c r="X21" s="74" t="s">
        <v>12</v>
      </c>
      <c r="Y21" s="114">
        <v>3141871</v>
      </c>
      <c r="Z21" s="97">
        <v>658160</v>
      </c>
      <c r="AA21" s="97">
        <f t="shared" si="11"/>
        <v>3800031</v>
      </c>
      <c r="AB21" s="64">
        <v>3702096</v>
      </c>
      <c r="AC21" s="113">
        <f t="shared" si="8"/>
        <v>2.645393312329016</v>
      </c>
      <c r="AD21" s="105">
        <f>RANK(AC21,($AC$7:$AC$14,$AC$16:$AC$26))</f>
        <v>7</v>
      </c>
      <c r="AE21" s="97">
        <v>895004</v>
      </c>
      <c r="AF21" s="64">
        <v>962062</v>
      </c>
      <c r="AG21" s="86">
        <f t="shared" si="9"/>
        <v>-6.970236845442393</v>
      </c>
      <c r="AH21" s="103">
        <f>RANK(AG21,($AG$7:$AG$14,$AG$16:$AG$26))</f>
        <v>18</v>
      </c>
    </row>
    <row r="22" spans="1:34" ht="33.75" customHeight="1">
      <c r="A22" s="29" t="s">
        <v>36</v>
      </c>
      <c r="B22" s="46">
        <v>3724047</v>
      </c>
      <c r="C22" s="49">
        <v>3559797</v>
      </c>
      <c r="D22" s="86">
        <f t="shared" si="1"/>
        <v>4.61402714817727</v>
      </c>
      <c r="E22" s="93">
        <f>RANK(D22,($D$7:$D$14,$D$16:$D$26))</f>
        <v>4</v>
      </c>
      <c r="F22" s="94">
        <v>656124</v>
      </c>
      <c r="G22" s="60">
        <v>612413</v>
      </c>
      <c r="H22" s="86">
        <f t="shared" si="2"/>
        <v>7.137503612758057</v>
      </c>
      <c r="I22" s="93">
        <f>RANK(H22,($H$7:$H$14,$H$16:$H$26))</f>
        <v>4</v>
      </c>
      <c r="J22" s="45">
        <f t="shared" si="10"/>
        <v>3067923</v>
      </c>
      <c r="K22" s="49">
        <f t="shared" si="4"/>
        <v>2947384</v>
      </c>
      <c r="L22" s="86">
        <f t="shared" si="5"/>
        <v>4.089694454472169</v>
      </c>
      <c r="M22" s="103">
        <f>RANK(L22,($L$7:$L$14,$L$16:$L$26))</f>
        <v>4</v>
      </c>
      <c r="N22" s="75" t="s">
        <v>36</v>
      </c>
      <c r="O22" s="99">
        <v>3066020</v>
      </c>
      <c r="P22" s="31">
        <v>104482</v>
      </c>
      <c r="Q22" s="129">
        <v>3170502</v>
      </c>
      <c r="R22" s="98">
        <v>2944249</v>
      </c>
      <c r="S22" s="97">
        <v>105550</v>
      </c>
      <c r="T22" s="94">
        <v>3049799</v>
      </c>
      <c r="U22" s="143">
        <f t="shared" si="6"/>
        <v>120703</v>
      </c>
      <c r="V22" s="86">
        <f t="shared" si="7"/>
        <v>3.9577362311417903</v>
      </c>
      <c r="W22" s="103">
        <f>RANK(V22,($V$7:$V$14,$V$16:$V$26))</f>
        <v>4</v>
      </c>
      <c r="X22" s="75" t="s">
        <v>36</v>
      </c>
      <c r="Y22" s="99">
        <v>2618943</v>
      </c>
      <c r="Z22" s="94">
        <v>593296</v>
      </c>
      <c r="AA22" s="94">
        <f t="shared" si="11"/>
        <v>3212239</v>
      </c>
      <c r="AB22" s="60">
        <v>3072778</v>
      </c>
      <c r="AC22" s="86">
        <f t="shared" si="8"/>
        <v>4.5385966705046705</v>
      </c>
      <c r="AD22" s="103">
        <f>RANK(AC22,($AC$7:$AC$14,$AC$16:$AC$26))</f>
        <v>3</v>
      </c>
      <c r="AE22" s="99">
        <v>707330</v>
      </c>
      <c r="AF22" s="60">
        <v>672945</v>
      </c>
      <c r="AG22" s="87">
        <f t="shared" si="9"/>
        <v>5.10963005892012</v>
      </c>
      <c r="AH22" s="104">
        <f>RANK(AG22,($AG$7:$AG$14,$AG$16:$AG$26))</f>
        <v>4</v>
      </c>
    </row>
    <row r="23" spans="1:34" ht="33.75" customHeight="1">
      <c r="A23" s="75" t="s">
        <v>13</v>
      </c>
      <c r="B23" s="99">
        <v>2450081</v>
      </c>
      <c r="C23" s="56">
        <v>2419563</v>
      </c>
      <c r="D23" s="86">
        <f t="shared" si="1"/>
        <v>1.261302144230177</v>
      </c>
      <c r="E23" s="93">
        <f>RANK(D23,($D$7:$D$14,$D$16:$D$26))</f>
        <v>13</v>
      </c>
      <c r="F23" s="94">
        <v>250241</v>
      </c>
      <c r="G23" s="66">
        <v>234154</v>
      </c>
      <c r="H23" s="86">
        <f t="shared" si="2"/>
        <v>6.870264868419929</v>
      </c>
      <c r="I23" s="93">
        <f>RANK(H23,($H$7:$H$14,$H$16:$H$26))</f>
        <v>5</v>
      </c>
      <c r="J23" s="30">
        <f t="shared" si="10"/>
        <v>2199840</v>
      </c>
      <c r="K23" s="56">
        <f t="shared" si="4"/>
        <v>2185409</v>
      </c>
      <c r="L23" s="88">
        <f t="shared" si="5"/>
        <v>0.66033406103846</v>
      </c>
      <c r="M23" s="103">
        <f>RANK(L23,($L$7:$L$14,$L$16:$L$26))</f>
        <v>12</v>
      </c>
      <c r="N23" s="75" t="s">
        <v>13</v>
      </c>
      <c r="O23" s="99">
        <v>2198588</v>
      </c>
      <c r="P23" s="97">
        <v>60470</v>
      </c>
      <c r="Q23" s="129">
        <v>2259058</v>
      </c>
      <c r="R23" s="99">
        <v>2183278</v>
      </c>
      <c r="S23" s="97">
        <v>64293</v>
      </c>
      <c r="T23" s="94">
        <v>2247571</v>
      </c>
      <c r="U23" s="143">
        <f t="shared" si="6"/>
        <v>11487</v>
      </c>
      <c r="V23" s="87">
        <f t="shared" si="7"/>
        <v>0.5110850780687239</v>
      </c>
      <c r="W23" s="104">
        <f>RANK(V23,($V$7:$V$14,$V$16:$V$26))</f>
        <v>11</v>
      </c>
      <c r="X23" s="29" t="s">
        <v>13</v>
      </c>
      <c r="Y23" s="99">
        <v>1399874</v>
      </c>
      <c r="Z23" s="94">
        <v>201088</v>
      </c>
      <c r="AA23" s="94">
        <f t="shared" si="11"/>
        <v>1600962</v>
      </c>
      <c r="AB23" s="66">
        <v>1517995</v>
      </c>
      <c r="AC23" s="86">
        <f t="shared" si="8"/>
        <v>5.4655647745875315</v>
      </c>
      <c r="AD23" s="105">
        <f>RANK(AC23,($AC$7:$AC$14,$AC$16:$AC$26))</f>
        <v>2</v>
      </c>
      <c r="AE23" s="31">
        <v>909589</v>
      </c>
      <c r="AF23" s="66">
        <v>967730</v>
      </c>
      <c r="AG23" s="88">
        <f t="shared" si="9"/>
        <v>-6.007977431721658</v>
      </c>
      <c r="AH23" s="105">
        <f>RANK(AG23,($AG$7:$AG$14,$AG$16:$AG$26))</f>
        <v>17</v>
      </c>
    </row>
    <row r="24" spans="1:34" ht="33.75" customHeight="1">
      <c r="A24" s="75" t="s">
        <v>14</v>
      </c>
      <c r="B24" s="99">
        <v>2754771</v>
      </c>
      <c r="C24" s="49">
        <v>2631536</v>
      </c>
      <c r="D24" s="86">
        <f t="shared" si="1"/>
        <v>4.683006426664884</v>
      </c>
      <c r="E24" s="93">
        <f>RANK(D24,($D$7:$D$14,$D$16:$D$26))</f>
        <v>3</v>
      </c>
      <c r="F24" s="94">
        <v>308648</v>
      </c>
      <c r="G24" s="60">
        <v>301416</v>
      </c>
      <c r="H24" s="87">
        <f t="shared" si="2"/>
        <v>2.3993417734957667</v>
      </c>
      <c r="I24" s="93">
        <f>RANK(H24,($H$7:$H$14,$H$16:$H$26))</f>
        <v>18</v>
      </c>
      <c r="J24" s="94">
        <f t="shared" si="10"/>
        <v>2446123</v>
      </c>
      <c r="K24" s="49">
        <f t="shared" si="4"/>
        <v>2330120</v>
      </c>
      <c r="L24" s="88">
        <f t="shared" si="5"/>
        <v>4.978413128937566</v>
      </c>
      <c r="M24" s="104">
        <f>RANK(L24,($L$7:$L$14,$L$16:$L$26))</f>
        <v>3</v>
      </c>
      <c r="N24" s="29" t="s">
        <v>14</v>
      </c>
      <c r="O24" s="46">
        <v>2444716</v>
      </c>
      <c r="P24" s="94">
        <v>73450</v>
      </c>
      <c r="Q24" s="129">
        <v>2518166</v>
      </c>
      <c r="R24" s="32">
        <v>2327802</v>
      </c>
      <c r="S24" s="94">
        <v>74959</v>
      </c>
      <c r="T24" s="94">
        <v>2402761</v>
      </c>
      <c r="U24" s="147">
        <f t="shared" si="6"/>
        <v>115405</v>
      </c>
      <c r="V24" s="86">
        <f t="shared" si="7"/>
        <v>4.8030161967836165</v>
      </c>
      <c r="W24" s="105">
        <f>RANK(V24,($V$7:$V$14,$V$16:$V$26))</f>
        <v>3</v>
      </c>
      <c r="X24" s="75" t="s">
        <v>14</v>
      </c>
      <c r="Y24" s="46">
        <v>1729399</v>
      </c>
      <c r="Z24" s="31">
        <v>247153</v>
      </c>
      <c r="AA24" s="94">
        <f t="shared" si="11"/>
        <v>1976552</v>
      </c>
      <c r="AB24" s="60">
        <v>1902499</v>
      </c>
      <c r="AC24" s="87">
        <f t="shared" si="8"/>
        <v>3.8924067765607235</v>
      </c>
      <c r="AD24" s="103">
        <f>RANK(AC24,($AC$7:$AC$14,$AC$16:$AC$26))</f>
        <v>5</v>
      </c>
      <c r="AE24" s="99">
        <v>851669</v>
      </c>
      <c r="AF24" s="60">
        <v>806592</v>
      </c>
      <c r="AG24" s="86">
        <f t="shared" si="9"/>
        <v>5.588575140839483</v>
      </c>
      <c r="AH24" s="105">
        <f>RANK(AG24,($AG$7:$AG$14,$AG$16:$AG$26))</f>
        <v>3</v>
      </c>
    </row>
    <row r="25" spans="1:34" ht="33.75" customHeight="1">
      <c r="A25" s="43" t="s">
        <v>15</v>
      </c>
      <c r="B25" s="30">
        <v>844039</v>
      </c>
      <c r="C25" s="49">
        <v>785676</v>
      </c>
      <c r="D25" s="112">
        <f t="shared" si="1"/>
        <v>7.428380146523502</v>
      </c>
      <c r="E25" s="92">
        <f>RANK(D25,($D$7:$D$14,$D$16:$D$26))</f>
        <v>1</v>
      </c>
      <c r="F25" s="94">
        <v>63261</v>
      </c>
      <c r="G25" s="60">
        <v>60057</v>
      </c>
      <c r="H25" s="86">
        <f t="shared" si="2"/>
        <v>5.334931814775963</v>
      </c>
      <c r="I25" s="90">
        <f>RANK(H25,($H$7:$H$14,$H$16:$H$26))</f>
        <v>12</v>
      </c>
      <c r="J25" s="94">
        <f t="shared" si="10"/>
        <v>780778</v>
      </c>
      <c r="K25" s="49">
        <f t="shared" si="4"/>
        <v>725619</v>
      </c>
      <c r="L25" s="88">
        <f t="shared" si="5"/>
        <v>7.601647696656235</v>
      </c>
      <c r="M25" s="103">
        <f>RANK(L25,($L$7:$L$14,$L$16:$L$26))</f>
        <v>2</v>
      </c>
      <c r="N25" s="75" t="s">
        <v>15</v>
      </c>
      <c r="O25" s="32">
        <v>780347</v>
      </c>
      <c r="P25" s="45">
        <v>20617</v>
      </c>
      <c r="Q25" s="31">
        <v>800964</v>
      </c>
      <c r="R25" s="99">
        <v>724927</v>
      </c>
      <c r="S25" s="94">
        <v>20515</v>
      </c>
      <c r="T25" s="31">
        <v>745442</v>
      </c>
      <c r="U25" s="33">
        <f t="shared" si="6"/>
        <v>55522</v>
      </c>
      <c r="V25" s="86">
        <f t="shared" si="7"/>
        <v>7.448198518462871</v>
      </c>
      <c r="W25" s="103">
        <f>RANK(V25,($V$7:$V$14,$V$16:$V$26))</f>
        <v>2</v>
      </c>
      <c r="X25" s="75" t="s">
        <v>15</v>
      </c>
      <c r="Y25" s="46">
        <v>559299</v>
      </c>
      <c r="Z25" s="97">
        <v>95685</v>
      </c>
      <c r="AA25" s="31">
        <f t="shared" si="11"/>
        <v>654984</v>
      </c>
      <c r="AB25" s="60">
        <v>616720</v>
      </c>
      <c r="AC25" s="86">
        <f t="shared" si="8"/>
        <v>6.204436373070437</v>
      </c>
      <c r="AD25" s="103">
        <f>RANK(AC25,($AC$7:$AC$14,$AC$16:$AC$26))</f>
        <v>1</v>
      </c>
      <c r="AE25" s="99">
        <v>209672</v>
      </c>
      <c r="AF25" s="60">
        <v>190103</v>
      </c>
      <c r="AG25" s="87">
        <f t="shared" si="9"/>
        <v>10.293893310468535</v>
      </c>
      <c r="AH25" s="105">
        <f>RANK(AG25,($AG$7:$AG$14,$AG$16:$AG$26))</f>
        <v>2</v>
      </c>
    </row>
    <row r="26" spans="1:34" ht="33.75" customHeight="1" thickBot="1">
      <c r="A26" s="29" t="s">
        <v>16</v>
      </c>
      <c r="B26" s="109">
        <v>7885557</v>
      </c>
      <c r="C26" s="57">
        <v>7814371</v>
      </c>
      <c r="D26" s="87">
        <f t="shared" si="1"/>
        <v>0.910962635380378</v>
      </c>
      <c r="E26" s="90">
        <f>RANK(D26,($D$7:$D$14,$D$16:$D$26))</f>
        <v>16</v>
      </c>
      <c r="F26" s="89">
        <v>1595816</v>
      </c>
      <c r="G26" s="67">
        <v>1511729</v>
      </c>
      <c r="H26" s="110">
        <f t="shared" si="2"/>
        <v>5.56230647159643</v>
      </c>
      <c r="I26" s="111">
        <f>RANK(H26,($H$7:$H$14,$H$16:$H$26))</f>
        <v>11</v>
      </c>
      <c r="J26" s="89">
        <f t="shared" si="10"/>
        <v>6289741</v>
      </c>
      <c r="K26" s="57">
        <f t="shared" si="4"/>
        <v>6302642</v>
      </c>
      <c r="L26" s="110">
        <f t="shared" si="5"/>
        <v>-0.204691937127319</v>
      </c>
      <c r="M26" s="104">
        <f>RANK(L26,($L$7:$L$14,$L$16:$L$26))</f>
        <v>14</v>
      </c>
      <c r="N26" s="133" t="s">
        <v>16</v>
      </c>
      <c r="O26" s="109">
        <v>6285712</v>
      </c>
      <c r="P26" s="31">
        <v>226650</v>
      </c>
      <c r="Q26" s="134">
        <v>6512362</v>
      </c>
      <c r="R26" s="32">
        <v>6295760</v>
      </c>
      <c r="S26" s="31">
        <v>233877</v>
      </c>
      <c r="T26" s="89">
        <v>6529637</v>
      </c>
      <c r="U26" s="135">
        <f t="shared" si="6"/>
        <v>-17275</v>
      </c>
      <c r="V26" s="136">
        <f t="shared" si="7"/>
        <v>-0.2645629458421655</v>
      </c>
      <c r="W26" s="137">
        <f>RANK(V26,($V$7:$V$14,$V$16:$V$26))</f>
        <v>15</v>
      </c>
      <c r="X26" s="29" t="s">
        <v>16</v>
      </c>
      <c r="Y26" s="30">
        <v>5610992</v>
      </c>
      <c r="Z26" s="89">
        <v>582123</v>
      </c>
      <c r="AA26" s="89">
        <f t="shared" si="11"/>
        <v>6193115</v>
      </c>
      <c r="AB26" s="67">
        <v>6759435</v>
      </c>
      <c r="AC26" s="156">
        <f t="shared" si="8"/>
        <v>-8.378215043121209</v>
      </c>
      <c r="AD26" s="137">
        <f>RANK(AC26,($AC$7:$AC$14,$AC$16:$AC$26))</f>
        <v>19</v>
      </c>
      <c r="AE26" s="31">
        <v>1920293</v>
      </c>
      <c r="AF26" s="67">
        <v>1986614</v>
      </c>
      <c r="AG26" s="110">
        <f t="shared" si="9"/>
        <v>-3.338393870173068</v>
      </c>
      <c r="AH26" s="137">
        <f>RANK(AG26,($AG$7:$AG$14,$AG$16:$AG$26))</f>
        <v>15</v>
      </c>
    </row>
    <row r="27" spans="1:34" ht="33.75" customHeight="1" thickBot="1">
      <c r="A27" s="34" t="s">
        <v>49</v>
      </c>
      <c r="B27" s="35">
        <f>SUM(B16:B26)</f>
        <v>45321872</v>
      </c>
      <c r="C27" s="35">
        <f>SUM(C16:C26)</f>
        <v>44585508</v>
      </c>
      <c r="D27" s="107">
        <f t="shared" si="1"/>
        <v>1.6515770101800793</v>
      </c>
      <c r="E27" s="106"/>
      <c r="F27" s="36">
        <f>SUM(F16:F26)</f>
        <v>7480057</v>
      </c>
      <c r="G27" s="36">
        <f>SUM(G16:G26)</f>
        <v>7046625</v>
      </c>
      <c r="H27" s="107">
        <f t="shared" si="2"/>
        <v>6.150916218757206</v>
      </c>
      <c r="I27" s="106"/>
      <c r="J27" s="35">
        <f>B27-F27</f>
        <v>37841815</v>
      </c>
      <c r="K27" s="51">
        <f t="shared" si="4"/>
        <v>37538883</v>
      </c>
      <c r="L27" s="107">
        <f t="shared" si="5"/>
        <v>0.8069819232500872</v>
      </c>
      <c r="M27" s="108"/>
      <c r="N27" s="34" t="s">
        <v>49</v>
      </c>
      <c r="O27" s="37">
        <f aca="true" t="shared" si="12" ref="O27:T27">SUM(O16:O26)</f>
        <v>37818660</v>
      </c>
      <c r="P27" s="36">
        <f t="shared" si="12"/>
        <v>1251089</v>
      </c>
      <c r="Q27" s="36">
        <f t="shared" si="12"/>
        <v>39069749</v>
      </c>
      <c r="R27" s="37">
        <f t="shared" si="12"/>
        <v>37499616</v>
      </c>
      <c r="S27" s="36">
        <f t="shared" si="12"/>
        <v>1298689</v>
      </c>
      <c r="T27" s="36">
        <f t="shared" si="12"/>
        <v>38798305</v>
      </c>
      <c r="U27" s="38">
        <f t="shared" si="6"/>
        <v>271444</v>
      </c>
      <c r="V27" s="117">
        <f t="shared" si="7"/>
        <v>0.6996285018121281</v>
      </c>
      <c r="W27" s="138"/>
      <c r="X27" s="34" t="s">
        <v>49</v>
      </c>
      <c r="Y27" s="35">
        <f>SUM(Y16:Y26)</f>
        <v>31201200</v>
      </c>
      <c r="Z27" s="36">
        <f>SUM(Z16:Z26)</f>
        <v>4827638</v>
      </c>
      <c r="AA27" s="36">
        <f>SUM(AA16:AA26)</f>
        <v>36028838</v>
      </c>
      <c r="AB27" s="36">
        <f>SUM(AB16:AB26)</f>
        <v>36386491</v>
      </c>
      <c r="AC27" s="117">
        <f t="shared" si="8"/>
        <v>-0.9829279773089413</v>
      </c>
      <c r="AD27" s="138"/>
      <c r="AE27" s="36">
        <f>SUM(AE16:AE26)</f>
        <v>10808550</v>
      </c>
      <c r="AF27" s="36">
        <f>SUM(AF16:AF26)</f>
        <v>11101191</v>
      </c>
      <c r="AG27" s="117">
        <f t="shared" si="9"/>
        <v>-2.63612255657974</v>
      </c>
      <c r="AH27" s="138"/>
    </row>
    <row r="28" spans="1:34" ht="33.75" customHeight="1" thickBot="1">
      <c r="A28" s="34" t="s">
        <v>50</v>
      </c>
      <c r="B28" s="35">
        <f>B15+B27</f>
        <v>208823331</v>
      </c>
      <c r="C28" s="35">
        <f>C15+C27</f>
        <v>205133072</v>
      </c>
      <c r="D28" s="107">
        <f t="shared" si="1"/>
        <v>1.7989585804087211</v>
      </c>
      <c r="E28" s="106"/>
      <c r="F28" s="36">
        <f>F15+F27</f>
        <v>83583223</v>
      </c>
      <c r="G28" s="36">
        <f>G15+G27</f>
        <v>79074594</v>
      </c>
      <c r="H28" s="107">
        <f t="shared" si="2"/>
        <v>5.701741573279529</v>
      </c>
      <c r="I28" s="106"/>
      <c r="J28" s="35">
        <f>B28-F28</f>
        <v>125240108</v>
      </c>
      <c r="K28" s="51">
        <f t="shared" si="4"/>
        <v>126058478</v>
      </c>
      <c r="L28" s="107">
        <f t="shared" si="5"/>
        <v>-0.6491986996701642</v>
      </c>
      <c r="M28" s="108"/>
      <c r="N28" s="34" t="s">
        <v>50</v>
      </c>
      <c r="O28" s="37">
        <f aca="true" t="shared" si="13" ref="O28:T28">O15+O27</f>
        <v>125133422</v>
      </c>
      <c r="P28" s="36">
        <f t="shared" si="13"/>
        <v>9261086</v>
      </c>
      <c r="Q28" s="36">
        <f t="shared" si="13"/>
        <v>134394508</v>
      </c>
      <c r="R28" s="37">
        <f t="shared" si="13"/>
        <v>125877815</v>
      </c>
      <c r="S28" s="36">
        <f t="shared" si="13"/>
        <v>9190895</v>
      </c>
      <c r="T28" s="36">
        <f t="shared" si="13"/>
        <v>135068710</v>
      </c>
      <c r="U28" s="38">
        <f t="shared" si="6"/>
        <v>-674202</v>
      </c>
      <c r="V28" s="107">
        <f t="shared" si="7"/>
        <v>-0.4991548375637851</v>
      </c>
      <c r="W28" s="108"/>
      <c r="X28" s="34" t="s">
        <v>50</v>
      </c>
      <c r="Y28" s="35">
        <f>Y15+Y27</f>
        <v>158717680</v>
      </c>
      <c r="Z28" s="36">
        <f>Z15+Z27</f>
        <v>20447319</v>
      </c>
      <c r="AA28" s="36">
        <f>AA15+AA27</f>
        <v>179164999</v>
      </c>
      <c r="AB28" s="36">
        <f>AB15+AB27</f>
        <v>182483204</v>
      </c>
      <c r="AC28" s="117">
        <f t="shared" si="8"/>
        <v>-1.8183618696217103</v>
      </c>
      <c r="AD28" s="138"/>
      <c r="AE28" s="36">
        <f>AE15+AE27</f>
        <v>41029504</v>
      </c>
      <c r="AF28" s="36">
        <f>AF15+AF27</f>
        <v>40937631</v>
      </c>
      <c r="AG28" s="117">
        <f t="shared" si="9"/>
        <v>0.22442187726984006</v>
      </c>
      <c r="AH28" s="138"/>
    </row>
    <row r="29" ht="33.75" customHeight="1"/>
    <row r="30" spans="1:24" ht="15.75" customHeight="1">
      <c r="A30" s="39"/>
      <c r="N30" s="39"/>
      <c r="X30" s="39"/>
    </row>
  </sheetData>
  <sheetProtection/>
  <mergeCells count="3">
    <mergeCell ref="A4:A5"/>
    <mergeCell ref="X4:X5"/>
    <mergeCell ref="N4:N5"/>
  </mergeCells>
  <printOptions horizontalCentered="1"/>
  <pageMargins left="0.7086614173228347" right="0.7086614173228347" top="0.984251968503937" bottom="0.5905511811023623" header="0.5118110236220472" footer="0.5118110236220472"/>
  <pageSetup horizontalDpi="600" verticalDpi="600" orientation="portrait" paperSize="9" scale="74" r:id="rId3"/>
  <colBreaks count="2" manualBreakCount="2">
    <brk id="13" max="28" man="1"/>
    <brk id="23" max="3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360759</dc:creator>
  <cp:keywords/>
  <dc:description/>
  <cp:lastModifiedBy>Windows ユーザー</cp:lastModifiedBy>
  <cp:lastPrinted>2018-03-26T23:46:25Z</cp:lastPrinted>
  <dcterms:created xsi:type="dcterms:W3CDTF">2008-02-12T06:30:21Z</dcterms:created>
  <dcterms:modified xsi:type="dcterms:W3CDTF">2021-03-08T07:04:42Z</dcterms:modified>
  <cp:category/>
  <cp:version/>
  <cp:contentType/>
  <cp:contentStatus/>
</cp:coreProperties>
</file>