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firstSheet="1" activeTab="1"/>
  </bookViews>
  <sheets>
    <sheet name="歳出総額（P9）" sheetId="1" state="hidden" r:id="rId1"/>
    <sheet name="地方債現在高（P20）" sheetId="2" r:id="rId2"/>
  </sheets>
  <definedNames>
    <definedName name="_xlnm.Print_Area" localSheetId="0">'歳出総額（P9）'!$B$1:$O$37</definedName>
    <definedName name="_xlnm.Print_Area" localSheetId="1">'地方債現在高（P20）'!$B$1:$Z$37</definedName>
    <definedName name="_xlnm.Print_Titles" localSheetId="0">'歳出総額（P9）'!$1:$4</definedName>
    <definedName name="_xlnm.Print_Titles" localSheetId="1">'地方債現在高（P20）'!$1:$4</definedName>
  </definedNames>
  <calcPr fullCalcOnLoad="1"/>
</workbook>
</file>

<file path=xl/sharedStrings.xml><?xml version="1.0" encoding="utf-8"?>
<sst xmlns="http://schemas.openxmlformats.org/spreadsheetml/2006/main" count="176" uniqueCount="100">
  <si>
    <t>川本町</t>
  </si>
  <si>
    <t>松江市</t>
  </si>
  <si>
    <t>浜田市</t>
  </si>
  <si>
    <t>合併前団体合計</t>
  </si>
  <si>
    <t>出雲市</t>
  </si>
  <si>
    <t>益田市</t>
  </si>
  <si>
    <t>大田市</t>
  </si>
  <si>
    <t>安来市</t>
  </si>
  <si>
    <t>江津市</t>
  </si>
  <si>
    <t>津和野町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</si>
  <si>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</si>
  <si>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</si>
  <si>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</si>
  <si>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</si>
  <si>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</si>
  <si>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</si>
  <si>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</si>
  <si>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</si>
  <si>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</si>
  <si>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</si>
  <si>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</si>
  <si>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■地方債現在高の推移</t>
  </si>
  <si>
    <t>■歳出総額の推移</t>
  </si>
  <si>
    <t>うち臨財債</t>
  </si>
  <si>
    <t>-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</si>
  <si>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</si>
  <si>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</si>
  <si>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</si>
  <si>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</si>
  <si>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</si>
  <si>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</si>
  <si>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</si>
  <si>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</si>
  <si>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</si>
  <si>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</si>
  <si>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</si>
  <si>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</si>
  <si>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</si>
  <si>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</si>
  <si>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</si>
  <si>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</si>
  <si>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</si>
  <si>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飯南町</t>
  </si>
  <si>
    <t>美郷町</t>
  </si>
  <si>
    <t>邑南町</t>
  </si>
  <si>
    <t>隠岐の島町</t>
  </si>
  <si>
    <t>吉賀町</t>
  </si>
  <si>
    <t>雲南市</t>
  </si>
  <si>
    <t>東出雲町</t>
  </si>
  <si>
    <t>斐川町</t>
  </si>
  <si>
    <t>川本町</t>
  </si>
  <si>
    <t>海士町</t>
  </si>
  <si>
    <t>西ノ島町</t>
  </si>
  <si>
    <t>奥出雲町</t>
  </si>
  <si>
    <t>吉賀町</t>
  </si>
  <si>
    <t>知夫村</t>
  </si>
  <si>
    <t>H21(NTT債除く)</t>
  </si>
  <si>
    <t>H22(NTT債除く)</t>
  </si>
  <si>
    <t>H23(NTT債除く)</t>
  </si>
  <si>
    <t>H24(NTT債除く)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</si>
  <si>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</si>
  <si>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</si>
  <si>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</si>
  <si>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</si>
  <si>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</si>
  <si>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</si>
  <si>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</si>
  <si>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</si>
  <si>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</si>
  <si>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H25(NTT債除く)</t>
  </si>
  <si>
    <t>H21</t>
  </si>
  <si>
    <t>H22</t>
  </si>
  <si>
    <t>H23</t>
  </si>
  <si>
    <t>H24</t>
  </si>
  <si>
    <t>H25</t>
  </si>
  <si>
    <t>H26(NTT債除く)</t>
  </si>
  <si>
    <t>浜田市</t>
  </si>
  <si>
    <t>大田市</t>
  </si>
  <si>
    <t>津和野町</t>
  </si>
  <si>
    <t>吉賀町</t>
  </si>
  <si>
    <t>浜田市</t>
  </si>
  <si>
    <t>大田市</t>
  </si>
  <si>
    <t>津和野町</t>
  </si>
  <si>
    <t>吉賀町</t>
  </si>
  <si>
    <t>計</t>
  </si>
  <si>
    <t>うち臨財債</t>
  </si>
  <si>
    <t>H27(NTT債除く)</t>
  </si>
  <si>
    <t>H27</t>
  </si>
  <si>
    <t>H28</t>
  </si>
  <si>
    <t>H28(NTT債除く)</t>
  </si>
  <si>
    <t>H26</t>
  </si>
  <si>
    <t>H29(NTT債除く)</t>
  </si>
  <si>
    <t>H30(NTT債除く)</t>
  </si>
  <si>
    <t>H29</t>
  </si>
  <si>
    <t>H30</t>
  </si>
  <si>
    <t>R1</t>
  </si>
  <si>
    <t>R1(NTT債除く)</t>
  </si>
  <si>
    <t>市　計(H21対比:H21=100)</t>
  </si>
  <si>
    <t>町村計(H21対比:H21=100)</t>
  </si>
  <si>
    <t>合　計(H21対比:H21=100)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</si>
</sst>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1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3" fontId="6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79" fontId="2" fillId="0" borderId="44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79" fontId="2" fillId="0" borderId="46" xfId="0" applyNumberFormat="1" applyFont="1" applyBorder="1" applyAlignment="1">
      <alignment vertical="center"/>
    </xf>
    <xf numFmtId="179" fontId="4" fillId="0" borderId="44" xfId="60" applyNumberFormat="1" applyFont="1" applyBorder="1">
      <alignment vertical="center"/>
      <protection/>
    </xf>
    <xf numFmtId="179" fontId="4" fillId="0" borderId="45" xfId="60" applyNumberFormat="1" applyFont="1" applyBorder="1">
      <alignment vertical="center"/>
      <protection/>
    </xf>
    <xf numFmtId="179" fontId="4" fillId="0" borderId="46" xfId="60" applyNumberFormat="1" applyFont="1" applyBorder="1">
      <alignment vertical="center"/>
      <protection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179" fontId="4" fillId="0" borderId="0" xfId="60" applyNumberFormat="1" applyFont="1" applyBorder="1">
      <alignment vertical="center"/>
      <protection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61" xfId="0" applyFont="1" applyBorder="1" applyAlignment="1">
      <alignment vertical="center" shrinkToFit="1"/>
    </xf>
    <xf numFmtId="3" fontId="4" fillId="0" borderId="62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4" fillId="0" borderId="18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3" fontId="4" fillId="0" borderId="70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179" fontId="6" fillId="0" borderId="15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3" fontId="6" fillId="0" borderId="80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 shrinkToFit="1"/>
    </xf>
    <xf numFmtId="0" fontId="2" fillId="0" borderId="90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91" xfId="0" applyFont="1" applyBorder="1" applyAlignment="1">
      <alignment vertical="center" shrinkToFit="1"/>
    </xf>
    <xf numFmtId="0" fontId="2" fillId="0" borderId="9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93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95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9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地方債現在高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86"/>
  <sheetViews>
    <sheetView view="pageBreakPreview" zoomScale="50" zoomScaleSheetLayoutView="50" zoomScalePageLayoutView="0" workbookViewId="0" topLeftCell="A1">
      <pane xSplit="4" ySplit="4" topLeftCell="E2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B34" sqref="B34:D36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0.59765625" style="2" customWidth="1"/>
    <col min="17" max="17" width="13" style="2" customWidth="1"/>
    <col min="18" max="18" width="18.09765625" style="2" customWidth="1"/>
    <col min="19" max="16384" width="9" style="2" customWidth="1"/>
  </cols>
  <sheetData>
    <row r="1" spans="2:15" ht="28.5" customHeight="1">
      <c r="B1" s="9" t="s">
        <v>22</v>
      </c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J2" s="3"/>
      <c r="K2" s="3"/>
      <c r="L2" s="3"/>
      <c r="M2" s="3"/>
      <c r="N2" s="3"/>
      <c r="O2" s="3" t="s">
        <v>16</v>
      </c>
    </row>
    <row r="3" spans="2:18" ht="18.75" customHeight="1">
      <c r="B3" s="164" t="s">
        <v>15</v>
      </c>
      <c r="C3" s="165"/>
      <c r="D3" s="166"/>
      <c r="E3" s="159" t="s">
        <v>70</v>
      </c>
      <c r="F3" s="157" t="s">
        <v>71</v>
      </c>
      <c r="G3" s="157" t="s">
        <v>72</v>
      </c>
      <c r="H3" s="157" t="s">
        <v>73</v>
      </c>
      <c r="I3" s="157" t="s">
        <v>74</v>
      </c>
      <c r="J3" s="157" t="s">
        <v>90</v>
      </c>
      <c r="K3" s="157" t="s">
        <v>87</v>
      </c>
      <c r="L3" s="157" t="s">
        <v>88</v>
      </c>
      <c r="M3" s="157" t="s">
        <v>93</v>
      </c>
      <c r="N3" s="190" t="s">
        <v>94</v>
      </c>
      <c r="O3" s="190" t="s">
        <v>95</v>
      </c>
      <c r="R3" s="118">
        <v>1</v>
      </c>
    </row>
    <row r="4" spans="2:18" ht="15.75" customHeight="1" thickBot="1">
      <c r="B4" s="167"/>
      <c r="C4" s="168"/>
      <c r="D4" s="169"/>
      <c r="E4" s="160"/>
      <c r="F4" s="158"/>
      <c r="G4" s="158"/>
      <c r="H4" s="158"/>
      <c r="I4" s="158"/>
      <c r="J4" s="158"/>
      <c r="K4" s="158"/>
      <c r="L4" s="158"/>
      <c r="M4" s="158"/>
      <c r="N4" s="191"/>
      <c r="O4" s="191"/>
      <c r="R4" s="118"/>
    </row>
    <row r="5" spans="2:18" ht="28.5" customHeight="1" thickBot="1">
      <c r="B5" s="161" t="s">
        <v>10</v>
      </c>
      <c r="C5" s="162"/>
      <c r="D5" s="163"/>
      <c r="E5" s="82"/>
      <c r="F5" s="82"/>
      <c r="G5" s="17">
        <v>101186.468</v>
      </c>
      <c r="H5" s="54">
        <v>96749.457</v>
      </c>
      <c r="I5" s="54">
        <v>99282.761</v>
      </c>
      <c r="J5" s="54">
        <v>99883.858</v>
      </c>
      <c r="K5" s="17">
        <v>101711.522</v>
      </c>
      <c r="L5" s="17">
        <v>97165.926</v>
      </c>
      <c r="M5" s="48">
        <v>97289.661</v>
      </c>
      <c r="N5" s="18">
        <v>97568.472</v>
      </c>
      <c r="O5" s="115">
        <f>R5/1000</f>
        <v>100297.785</v>
      </c>
      <c r="P5" s="120">
        <v>322016</v>
      </c>
      <c r="Q5" s="2" t="s">
        <v>25</v>
      </c>
      <c r="R5" s="76">
        <v>100297785</v>
      </c>
    </row>
    <row r="6" spans="2:18" ht="28.5" customHeight="1">
      <c r="B6" s="4"/>
      <c r="C6" s="79"/>
      <c r="D6" s="5" t="s">
        <v>3</v>
      </c>
      <c r="E6" s="36">
        <v>107105.85800000001</v>
      </c>
      <c r="F6" s="36">
        <v>111829.331</v>
      </c>
      <c r="G6" s="39"/>
      <c r="H6" s="55"/>
      <c r="I6" s="55"/>
      <c r="J6" s="55"/>
      <c r="K6" s="39"/>
      <c r="L6" s="138"/>
      <c r="M6" s="131"/>
      <c r="N6" s="40"/>
      <c r="O6" s="119"/>
      <c r="P6" s="121">
        <v>322024</v>
      </c>
      <c r="Q6" s="2" t="s">
        <v>26</v>
      </c>
      <c r="R6" s="77">
        <v>39137748</v>
      </c>
    </row>
    <row r="7" spans="2:18" ht="28.5" customHeight="1">
      <c r="B7" s="4"/>
      <c r="C7" s="103"/>
      <c r="D7" s="105" t="s">
        <v>1</v>
      </c>
      <c r="E7" s="61">
        <v>100308.376</v>
      </c>
      <c r="F7" s="61">
        <v>102846.89</v>
      </c>
      <c r="G7" s="116"/>
      <c r="H7" s="106"/>
      <c r="I7" s="106"/>
      <c r="J7" s="106"/>
      <c r="K7" s="116"/>
      <c r="L7" s="143"/>
      <c r="M7" s="136"/>
      <c r="N7" s="155"/>
      <c r="O7" s="41"/>
      <c r="P7" s="121">
        <v>322032</v>
      </c>
      <c r="Q7" s="2" t="s">
        <v>27</v>
      </c>
      <c r="R7" s="77">
        <v>79688316</v>
      </c>
    </row>
    <row r="8" spans="2:18" ht="28.5" customHeight="1" thickBot="1">
      <c r="B8" s="6"/>
      <c r="C8" s="104"/>
      <c r="D8" s="102" t="s">
        <v>48</v>
      </c>
      <c r="E8" s="81">
        <v>6797.482</v>
      </c>
      <c r="F8" s="81">
        <v>8982.441</v>
      </c>
      <c r="G8" s="42"/>
      <c r="H8" s="56"/>
      <c r="I8" s="56"/>
      <c r="J8" s="56"/>
      <c r="K8" s="42"/>
      <c r="L8" s="140"/>
      <c r="M8" s="133"/>
      <c r="N8" s="43"/>
      <c r="O8" s="80"/>
      <c r="P8" s="121">
        <v>322041</v>
      </c>
      <c r="Q8" s="2" t="s">
        <v>28</v>
      </c>
      <c r="R8" s="77">
        <v>25965210</v>
      </c>
    </row>
    <row r="9" spans="2:18" ht="28.5" customHeight="1" thickBot="1">
      <c r="B9" s="184" t="s">
        <v>76</v>
      </c>
      <c r="C9" s="173"/>
      <c r="D9" s="185"/>
      <c r="E9" s="57">
        <v>37190.884</v>
      </c>
      <c r="F9" s="57">
        <v>38955.945</v>
      </c>
      <c r="G9" s="57">
        <v>37320.79</v>
      </c>
      <c r="H9" s="57">
        <v>37289.458</v>
      </c>
      <c r="I9" s="57">
        <v>39262.066</v>
      </c>
      <c r="J9" s="57">
        <v>40890.896</v>
      </c>
      <c r="K9" s="46">
        <v>41872.771</v>
      </c>
      <c r="L9" s="142">
        <v>38538.573</v>
      </c>
      <c r="M9" s="134">
        <v>38135.523</v>
      </c>
      <c r="N9" s="47">
        <v>40536.37</v>
      </c>
      <c r="O9" s="18">
        <f>R6/1000</f>
        <v>39137.748</v>
      </c>
      <c r="P9" s="121">
        <v>322059</v>
      </c>
      <c r="Q9" s="2" t="s">
        <v>29</v>
      </c>
      <c r="R9" s="77">
        <v>26305775</v>
      </c>
    </row>
    <row r="10" spans="2:18" ht="28.5" customHeight="1" thickBot="1">
      <c r="B10" s="161" t="s">
        <v>11</v>
      </c>
      <c r="C10" s="162"/>
      <c r="D10" s="163"/>
      <c r="E10" s="82"/>
      <c r="F10" s="82"/>
      <c r="G10" s="17">
        <v>84489.651</v>
      </c>
      <c r="H10" s="54">
        <v>80303.997</v>
      </c>
      <c r="I10" s="54">
        <v>75787.551</v>
      </c>
      <c r="J10" s="54">
        <v>76134.543</v>
      </c>
      <c r="K10" s="17">
        <v>79680.326</v>
      </c>
      <c r="L10" s="137">
        <v>76849.526</v>
      </c>
      <c r="M10" s="48">
        <v>80071.096</v>
      </c>
      <c r="N10" s="18">
        <v>77702.713</v>
      </c>
      <c r="O10" s="18">
        <f>R7/1000</f>
        <v>79688.316</v>
      </c>
      <c r="P10" s="121">
        <v>322067</v>
      </c>
      <c r="Q10" s="2" t="s">
        <v>30</v>
      </c>
      <c r="R10" s="77">
        <v>24558566</v>
      </c>
    </row>
    <row r="11" spans="2:18" ht="28.5" customHeight="1">
      <c r="B11" s="4"/>
      <c r="C11" s="79"/>
      <c r="D11" s="5" t="s">
        <v>3</v>
      </c>
      <c r="E11" s="36">
        <v>79440.66</v>
      </c>
      <c r="F11" s="36">
        <v>78572.84199999999</v>
      </c>
      <c r="G11" s="39"/>
      <c r="H11" s="55"/>
      <c r="I11" s="55"/>
      <c r="J11" s="55"/>
      <c r="K11" s="39"/>
      <c r="L11" s="138"/>
      <c r="M11" s="131"/>
      <c r="N11" s="40"/>
      <c r="O11" s="40"/>
      <c r="P11" s="121">
        <v>322075</v>
      </c>
      <c r="Q11" s="2" t="s">
        <v>31</v>
      </c>
      <c r="R11" s="77">
        <v>17209256</v>
      </c>
    </row>
    <row r="12" spans="2:18" ht="28.5" customHeight="1">
      <c r="B12" s="4"/>
      <c r="C12" s="103"/>
      <c r="D12" s="105" t="s">
        <v>4</v>
      </c>
      <c r="E12" s="61">
        <v>67706.322</v>
      </c>
      <c r="F12" s="61">
        <v>66921.851</v>
      </c>
      <c r="G12" s="116"/>
      <c r="H12" s="91"/>
      <c r="I12" s="91"/>
      <c r="J12" s="91"/>
      <c r="K12" s="117"/>
      <c r="L12" s="139"/>
      <c r="M12" s="132"/>
      <c r="N12" s="90"/>
      <c r="O12" s="90"/>
      <c r="P12" s="121">
        <v>322091</v>
      </c>
      <c r="Q12" s="2" t="s">
        <v>32</v>
      </c>
      <c r="R12" s="77">
        <v>30937757</v>
      </c>
    </row>
    <row r="13" spans="2:18" ht="28.5" customHeight="1" thickBot="1">
      <c r="B13" s="6"/>
      <c r="C13" s="104"/>
      <c r="D13" s="102" t="s">
        <v>49</v>
      </c>
      <c r="E13" s="81">
        <v>11734.338</v>
      </c>
      <c r="F13" s="81">
        <v>11650.991</v>
      </c>
      <c r="G13" s="42"/>
      <c r="H13" s="56"/>
      <c r="I13" s="56"/>
      <c r="J13" s="56"/>
      <c r="K13" s="42"/>
      <c r="L13" s="140"/>
      <c r="M13" s="133"/>
      <c r="N13" s="43"/>
      <c r="O13" s="43"/>
      <c r="P13" s="121">
        <v>323438</v>
      </c>
      <c r="Q13" s="2" t="s">
        <v>33</v>
      </c>
      <c r="R13" s="77">
        <v>14922455</v>
      </c>
    </row>
    <row r="14" spans="2:18" ht="28.5" customHeight="1" thickBot="1">
      <c r="B14" s="184" t="s">
        <v>60</v>
      </c>
      <c r="C14" s="173"/>
      <c r="D14" s="185"/>
      <c r="E14" s="54">
        <v>25874.307</v>
      </c>
      <c r="F14" s="54">
        <v>30909.95</v>
      </c>
      <c r="G14" s="54">
        <v>25873.101</v>
      </c>
      <c r="H14" s="54">
        <v>24597.351</v>
      </c>
      <c r="I14" s="54">
        <v>27073.777</v>
      </c>
      <c r="J14" s="54">
        <v>28935.537</v>
      </c>
      <c r="K14" s="17">
        <v>28800.396</v>
      </c>
      <c r="L14" s="137">
        <v>27084.179</v>
      </c>
      <c r="M14" s="48">
        <v>24332.198</v>
      </c>
      <c r="N14" s="18">
        <v>25131.067</v>
      </c>
      <c r="O14" s="18">
        <f aca="true" t="shared" si="0" ref="O14:O29">R8/1000</f>
        <v>25965.21</v>
      </c>
      <c r="P14" s="121">
        <v>323861</v>
      </c>
      <c r="Q14" s="2" t="s">
        <v>34</v>
      </c>
      <c r="R14" s="77">
        <v>8389336</v>
      </c>
    </row>
    <row r="15" spans="2:18" ht="28.5" customHeight="1" thickBot="1">
      <c r="B15" s="161" t="s">
        <v>77</v>
      </c>
      <c r="C15" s="162"/>
      <c r="D15" s="163"/>
      <c r="E15" s="54">
        <v>25984.565</v>
      </c>
      <c r="F15" s="54">
        <v>23322.752</v>
      </c>
      <c r="G15" s="54">
        <v>22977.36</v>
      </c>
      <c r="H15" s="54">
        <v>23628.97</v>
      </c>
      <c r="I15" s="54">
        <v>25389.262</v>
      </c>
      <c r="J15" s="54">
        <v>25459.064</v>
      </c>
      <c r="K15" s="17">
        <v>24750.705</v>
      </c>
      <c r="L15" s="137">
        <v>23223.353</v>
      </c>
      <c r="M15" s="48">
        <v>24288.029</v>
      </c>
      <c r="N15" s="18">
        <v>23894.154</v>
      </c>
      <c r="O15" s="18">
        <f t="shared" si="0"/>
        <v>26305.775</v>
      </c>
      <c r="P15" s="121">
        <v>324418</v>
      </c>
      <c r="Q15" s="2" t="s">
        <v>0</v>
      </c>
      <c r="R15" s="77">
        <v>4603978</v>
      </c>
    </row>
    <row r="16" spans="2:18" ht="28.5" customHeight="1" thickBot="1">
      <c r="B16" s="170" t="s">
        <v>61</v>
      </c>
      <c r="C16" s="171"/>
      <c r="D16" s="172"/>
      <c r="E16" s="54">
        <v>22892.284</v>
      </c>
      <c r="F16" s="54">
        <v>24028.278</v>
      </c>
      <c r="G16" s="54">
        <v>25899.882</v>
      </c>
      <c r="H16" s="54">
        <v>24161.627</v>
      </c>
      <c r="I16" s="54">
        <v>25799.074</v>
      </c>
      <c r="J16" s="54">
        <v>24683.18</v>
      </c>
      <c r="K16" s="17">
        <v>27230.145</v>
      </c>
      <c r="L16" s="137">
        <v>29656.654</v>
      </c>
      <c r="M16" s="48">
        <v>27481.499</v>
      </c>
      <c r="N16" s="18">
        <v>25356.141</v>
      </c>
      <c r="O16" s="18">
        <f t="shared" si="0"/>
        <v>24558.566</v>
      </c>
      <c r="P16" s="121">
        <v>324485</v>
      </c>
      <c r="Q16" s="2" t="s">
        <v>35</v>
      </c>
      <c r="R16" s="77">
        <v>6861342</v>
      </c>
    </row>
    <row r="17" spans="2:18" ht="28.5" customHeight="1" thickBot="1">
      <c r="B17" s="161" t="s">
        <v>62</v>
      </c>
      <c r="C17" s="162"/>
      <c r="D17" s="163"/>
      <c r="E17" s="54">
        <v>16881.46</v>
      </c>
      <c r="F17" s="54">
        <v>16496.188</v>
      </c>
      <c r="G17" s="54">
        <v>16568.876</v>
      </c>
      <c r="H17" s="54">
        <v>14136.154</v>
      </c>
      <c r="I17" s="54">
        <v>15670.496</v>
      </c>
      <c r="J17" s="54">
        <v>17770.201</v>
      </c>
      <c r="K17" s="17">
        <v>17180.955</v>
      </c>
      <c r="L17" s="137">
        <v>16519.163</v>
      </c>
      <c r="M17" s="48">
        <v>15031.823</v>
      </c>
      <c r="N17" s="18">
        <v>15025.321</v>
      </c>
      <c r="O17" s="18">
        <f t="shared" si="0"/>
        <v>17209.256</v>
      </c>
      <c r="P17" s="121">
        <v>324493</v>
      </c>
      <c r="Q17" s="2" t="s">
        <v>36</v>
      </c>
      <c r="R17" s="77">
        <v>12435783</v>
      </c>
    </row>
    <row r="18" spans="2:18" ht="28.5" customHeight="1" thickBot="1">
      <c r="B18" s="170" t="s">
        <v>63</v>
      </c>
      <c r="C18" s="171"/>
      <c r="D18" s="172"/>
      <c r="E18" s="54">
        <v>31105.623</v>
      </c>
      <c r="F18" s="54">
        <v>32742.767</v>
      </c>
      <c r="G18" s="54">
        <v>29542.258</v>
      </c>
      <c r="H18" s="54">
        <v>29208.998</v>
      </c>
      <c r="I18" s="54">
        <v>30217.846</v>
      </c>
      <c r="J18" s="54">
        <v>31284.007</v>
      </c>
      <c r="K18" s="17">
        <v>31022.05</v>
      </c>
      <c r="L18" s="137">
        <v>28367.695</v>
      </c>
      <c r="M18" s="48">
        <v>29336.372</v>
      </c>
      <c r="N18" s="18">
        <v>28994.642</v>
      </c>
      <c r="O18" s="18">
        <f t="shared" si="0"/>
        <v>30937.757</v>
      </c>
      <c r="P18" s="121">
        <v>325015</v>
      </c>
      <c r="Q18" s="2" t="s">
        <v>37</v>
      </c>
      <c r="R18" s="77">
        <v>8559524</v>
      </c>
    </row>
    <row r="19" spans="2:18" ht="28.5" customHeight="1" thickBot="1">
      <c r="B19" s="184" t="s">
        <v>64</v>
      </c>
      <c r="C19" s="173"/>
      <c r="D19" s="185"/>
      <c r="E19" s="54">
        <v>16161.198</v>
      </c>
      <c r="F19" s="54">
        <v>16868.104</v>
      </c>
      <c r="G19" s="54">
        <v>16754.77</v>
      </c>
      <c r="H19" s="54">
        <v>15736.933</v>
      </c>
      <c r="I19" s="54">
        <v>15288.552</v>
      </c>
      <c r="J19" s="54">
        <v>14800.376</v>
      </c>
      <c r="K19" s="17">
        <v>15533.836</v>
      </c>
      <c r="L19" s="137">
        <v>15890.194</v>
      </c>
      <c r="M19" s="48">
        <v>14551.943</v>
      </c>
      <c r="N19" s="18">
        <v>14423.308</v>
      </c>
      <c r="O19" s="18">
        <f t="shared" si="0"/>
        <v>14922.455</v>
      </c>
      <c r="P19" s="121">
        <v>325058</v>
      </c>
      <c r="Q19" s="2" t="s">
        <v>46</v>
      </c>
      <c r="R19" s="77">
        <v>6981076</v>
      </c>
    </row>
    <row r="20" spans="2:18" ht="28.5" customHeight="1" thickBot="1">
      <c r="B20" s="161" t="s">
        <v>65</v>
      </c>
      <c r="C20" s="162"/>
      <c r="D20" s="163"/>
      <c r="E20" s="54">
        <v>8475.76</v>
      </c>
      <c r="F20" s="54">
        <v>8341.234</v>
      </c>
      <c r="G20" s="54">
        <v>7680.057</v>
      </c>
      <c r="H20" s="54">
        <v>7258.261</v>
      </c>
      <c r="I20" s="54">
        <v>7109.558</v>
      </c>
      <c r="J20" s="54">
        <v>7753.106</v>
      </c>
      <c r="K20" s="17">
        <v>8771.503</v>
      </c>
      <c r="L20" s="137">
        <v>8093.353</v>
      </c>
      <c r="M20" s="48">
        <v>7529.247</v>
      </c>
      <c r="N20" s="18">
        <v>7907.983</v>
      </c>
      <c r="O20" s="18">
        <f t="shared" si="0"/>
        <v>8389.336</v>
      </c>
      <c r="P20" s="121">
        <v>325252</v>
      </c>
      <c r="Q20" s="2" t="s">
        <v>38</v>
      </c>
      <c r="R20" s="77">
        <v>5854230</v>
      </c>
    </row>
    <row r="21" spans="2:18" ht="28.5" customHeight="1" thickBot="1">
      <c r="B21" s="170" t="s">
        <v>0</v>
      </c>
      <c r="C21" s="171"/>
      <c r="D21" s="172"/>
      <c r="E21" s="54">
        <v>3792.03</v>
      </c>
      <c r="F21" s="54">
        <v>4837.779</v>
      </c>
      <c r="G21" s="54">
        <v>3844.068</v>
      </c>
      <c r="H21" s="54">
        <v>3412.016</v>
      </c>
      <c r="I21" s="54">
        <v>3778.921</v>
      </c>
      <c r="J21" s="54">
        <v>3947.601</v>
      </c>
      <c r="K21" s="17">
        <v>4946.993</v>
      </c>
      <c r="L21" s="137">
        <v>3921.053</v>
      </c>
      <c r="M21" s="48">
        <v>3959.873</v>
      </c>
      <c r="N21" s="18">
        <v>4139.471</v>
      </c>
      <c r="O21" s="18">
        <f t="shared" si="0"/>
        <v>4603.978</v>
      </c>
      <c r="P21" s="121">
        <v>325261</v>
      </c>
      <c r="Q21" s="2" t="s">
        <v>39</v>
      </c>
      <c r="R21" s="77">
        <v>6089302</v>
      </c>
    </row>
    <row r="22" spans="2:18" ht="28.5" customHeight="1" thickBot="1">
      <c r="B22" s="170" t="s">
        <v>66</v>
      </c>
      <c r="C22" s="171"/>
      <c r="D22" s="172"/>
      <c r="E22" s="54">
        <v>8621.406</v>
      </c>
      <c r="F22" s="54">
        <v>8987.685</v>
      </c>
      <c r="G22" s="54">
        <v>7001.665</v>
      </c>
      <c r="H22" s="54">
        <v>7185.067</v>
      </c>
      <c r="I22" s="54">
        <v>6980.753</v>
      </c>
      <c r="J22" s="54">
        <v>6582.542</v>
      </c>
      <c r="K22" s="17">
        <v>7414.274</v>
      </c>
      <c r="L22" s="137">
        <v>6127.698</v>
      </c>
      <c r="M22" s="48">
        <v>6361.603</v>
      </c>
      <c r="N22" s="18">
        <v>6861.75</v>
      </c>
      <c r="O22" s="18">
        <f t="shared" si="0"/>
        <v>6861.342</v>
      </c>
      <c r="P22" s="121">
        <v>325279</v>
      </c>
      <c r="Q22" s="2" t="s">
        <v>40</v>
      </c>
      <c r="R22" s="77">
        <v>1959802</v>
      </c>
    </row>
    <row r="23" spans="2:18" ht="28.5" customHeight="1" thickBot="1">
      <c r="B23" s="184" t="s">
        <v>67</v>
      </c>
      <c r="C23" s="173"/>
      <c r="D23" s="185"/>
      <c r="E23" s="54">
        <v>13399.289</v>
      </c>
      <c r="F23" s="54">
        <v>13591.172</v>
      </c>
      <c r="G23" s="54">
        <v>12997.21</v>
      </c>
      <c r="H23" s="54">
        <v>12148.349</v>
      </c>
      <c r="I23" s="54">
        <v>12929.621</v>
      </c>
      <c r="J23" s="54">
        <v>14192.519</v>
      </c>
      <c r="K23" s="17">
        <v>14304.469</v>
      </c>
      <c r="L23" s="137">
        <v>11790.924</v>
      </c>
      <c r="M23" s="48">
        <v>11731.658</v>
      </c>
      <c r="N23" s="18">
        <v>11724.205</v>
      </c>
      <c r="O23" s="18">
        <f t="shared" si="0"/>
        <v>12435.783</v>
      </c>
      <c r="P23" s="121">
        <v>325287</v>
      </c>
      <c r="Q23" s="2" t="s">
        <v>41</v>
      </c>
      <c r="R23" s="78">
        <v>17574151</v>
      </c>
    </row>
    <row r="24" spans="2:18" ht="28.5" customHeight="1" thickBot="1">
      <c r="B24" s="161" t="s">
        <v>78</v>
      </c>
      <c r="C24" s="162"/>
      <c r="D24" s="163"/>
      <c r="E24" s="54">
        <v>8222.788</v>
      </c>
      <c r="F24" s="54">
        <v>9044.555</v>
      </c>
      <c r="G24" s="54">
        <v>8141.963</v>
      </c>
      <c r="H24" s="54">
        <v>8201.277</v>
      </c>
      <c r="I24" s="54">
        <v>8832.09</v>
      </c>
      <c r="J24" s="54">
        <v>10054.303</v>
      </c>
      <c r="K24" s="17">
        <v>9796.445</v>
      </c>
      <c r="L24" s="137">
        <v>9478.086</v>
      </c>
      <c r="M24" s="48">
        <v>8929.572</v>
      </c>
      <c r="N24" s="18">
        <v>9320.103</v>
      </c>
      <c r="O24" s="18">
        <f t="shared" si="0"/>
        <v>8559.524</v>
      </c>
      <c r="R24" s="2">
        <v>344100413</v>
      </c>
    </row>
    <row r="25" spans="2:18" ht="28.5" customHeight="1" thickBot="1">
      <c r="B25" s="161" t="s">
        <v>79</v>
      </c>
      <c r="C25" s="162"/>
      <c r="D25" s="163"/>
      <c r="E25" s="54">
        <v>6651.352</v>
      </c>
      <c r="F25" s="54">
        <v>8136.12</v>
      </c>
      <c r="G25" s="54">
        <v>6321.526</v>
      </c>
      <c r="H25" s="54">
        <v>6420.382</v>
      </c>
      <c r="I25" s="54">
        <v>5707.691</v>
      </c>
      <c r="J25" s="54">
        <v>6670.726</v>
      </c>
      <c r="K25" s="17">
        <v>7168.979</v>
      </c>
      <c r="L25" s="137">
        <v>6570.236</v>
      </c>
      <c r="M25" s="48">
        <v>6632.939</v>
      </c>
      <c r="N25" s="18">
        <v>6346.208</v>
      </c>
      <c r="O25" s="18">
        <f t="shared" si="0"/>
        <v>6981.076</v>
      </c>
      <c r="R25" s="2">
        <v>94230979</v>
      </c>
    </row>
    <row r="26" spans="2:18" ht="28.5" customHeight="1" thickBot="1">
      <c r="B26" s="170" t="s">
        <v>18</v>
      </c>
      <c r="C26" s="171"/>
      <c r="D26" s="172"/>
      <c r="E26" s="54">
        <v>4574.797</v>
      </c>
      <c r="F26" s="54">
        <v>5269.177</v>
      </c>
      <c r="G26" s="54">
        <v>4549.816</v>
      </c>
      <c r="H26" s="54">
        <v>4152.087</v>
      </c>
      <c r="I26" s="54">
        <v>4846.665</v>
      </c>
      <c r="J26" s="54">
        <v>6199.758</v>
      </c>
      <c r="K26" s="17">
        <v>4900.574</v>
      </c>
      <c r="L26" s="137">
        <v>4887.561</v>
      </c>
      <c r="M26" s="48">
        <v>4814.966</v>
      </c>
      <c r="N26" s="18">
        <v>5492.082</v>
      </c>
      <c r="O26" s="18">
        <f t="shared" si="0"/>
        <v>5854.23</v>
      </c>
      <c r="R26" s="2">
        <v>438331392</v>
      </c>
    </row>
    <row r="27" spans="2:15" ht="28.5" customHeight="1" thickBot="1">
      <c r="B27" s="170" t="s">
        <v>19</v>
      </c>
      <c r="C27" s="171"/>
      <c r="D27" s="172"/>
      <c r="E27" s="54">
        <v>4357.277</v>
      </c>
      <c r="F27" s="54">
        <v>4414.331</v>
      </c>
      <c r="G27" s="54">
        <v>4199.204</v>
      </c>
      <c r="H27" s="54">
        <v>5174.564</v>
      </c>
      <c r="I27" s="54">
        <v>4889.818</v>
      </c>
      <c r="J27" s="54">
        <v>5017.357</v>
      </c>
      <c r="K27" s="17">
        <v>7156.098</v>
      </c>
      <c r="L27" s="137">
        <v>5031.156</v>
      </c>
      <c r="M27" s="48">
        <v>7009.713</v>
      </c>
      <c r="N27" s="18">
        <v>5605.031</v>
      </c>
      <c r="O27" s="18">
        <f t="shared" si="0"/>
        <v>6089.302</v>
      </c>
    </row>
    <row r="28" spans="2:15" ht="28.5" customHeight="1" thickBot="1">
      <c r="B28" s="170" t="s">
        <v>20</v>
      </c>
      <c r="C28" s="171"/>
      <c r="D28" s="172"/>
      <c r="E28" s="54">
        <v>1293.975</v>
      </c>
      <c r="F28" s="54">
        <v>1323.804</v>
      </c>
      <c r="G28" s="54">
        <v>1249.839</v>
      </c>
      <c r="H28" s="54">
        <v>1222.062</v>
      </c>
      <c r="I28" s="54">
        <v>1361.372</v>
      </c>
      <c r="J28" s="54">
        <v>1970.726</v>
      </c>
      <c r="K28" s="17">
        <v>1403.928</v>
      </c>
      <c r="L28" s="137">
        <v>1743.749</v>
      </c>
      <c r="M28" s="48">
        <v>1848.336</v>
      </c>
      <c r="N28" s="18">
        <v>1787.584</v>
      </c>
      <c r="O28" s="18">
        <f t="shared" si="0"/>
        <v>1959.802</v>
      </c>
    </row>
    <row r="29" spans="2:15" ht="28.5" customHeight="1" thickBot="1">
      <c r="B29" s="161" t="s">
        <v>68</v>
      </c>
      <c r="C29" s="162"/>
      <c r="D29" s="163"/>
      <c r="E29" s="54">
        <v>15987.965</v>
      </c>
      <c r="F29" s="54">
        <v>16933.213</v>
      </c>
      <c r="G29" s="54">
        <v>17838.088</v>
      </c>
      <c r="H29" s="54">
        <v>15233.751</v>
      </c>
      <c r="I29" s="54">
        <v>16044.847</v>
      </c>
      <c r="J29" s="54">
        <v>15196.685</v>
      </c>
      <c r="K29" s="17">
        <v>14595.715</v>
      </c>
      <c r="L29" s="137">
        <v>14968.477</v>
      </c>
      <c r="M29" s="48">
        <v>16936.553</v>
      </c>
      <c r="N29" s="18">
        <v>15844.327</v>
      </c>
      <c r="O29" s="18">
        <f t="shared" si="0"/>
        <v>17574.151</v>
      </c>
    </row>
    <row r="30" spans="2:15" ht="28.5" customHeight="1" thickBot="1" thickTop="1">
      <c r="B30" s="186" t="s">
        <v>13</v>
      </c>
      <c r="C30" s="177"/>
      <c r="D30" s="187"/>
      <c r="E30" s="44">
        <f>+E7+E9+E12+E14+E15++E16+E17+E18</f>
        <v>327943.82100000005</v>
      </c>
      <c r="F30" s="44">
        <f>+F7+F9+F12+F14+F15++F16+F17+F18</f>
        <v>336224.621</v>
      </c>
      <c r="G30" s="44">
        <f>+G5+G9+G10+G14+G15++G16+G17+G18</f>
        <v>343858.38599999994</v>
      </c>
      <c r="H30" s="99">
        <f>+H5+H9+H10+H14+H15++H16+H17+H18</f>
        <v>330076.012</v>
      </c>
      <c r="I30" s="99">
        <f>+I5+I9+I10+I14+I15++I16+I17+I18</f>
        <v>338482.83300000004</v>
      </c>
      <c r="J30" s="99">
        <v>345041.28599999996</v>
      </c>
      <c r="K30" s="44">
        <v>352248.87000000005</v>
      </c>
      <c r="L30" s="141">
        <v>337405.069</v>
      </c>
      <c r="M30" s="135">
        <v>335966.201</v>
      </c>
      <c r="N30" s="45">
        <v>334208.88</v>
      </c>
      <c r="O30" s="45">
        <f>+O5+O9+O10+O14+O15++O16+O17+O18</f>
        <v>344100.41299999994</v>
      </c>
    </row>
    <row r="31" spans="2:15" ht="28.5" customHeight="1" thickBot="1" thickTop="1">
      <c r="B31" s="186" t="s">
        <v>12</v>
      </c>
      <c r="C31" s="177"/>
      <c r="D31" s="187"/>
      <c r="E31" s="44">
        <f>+E19+E20+E21+E22+E23+E24+E25+E26+E27+E28+E29+E8+E13</f>
        <v>110069.65700000002</v>
      </c>
      <c r="F31" s="44">
        <f>+F19+F20+F21+F22+F23+F24+F25+F26+F27+F28+F29+F8+F13</f>
        <v>118380.606</v>
      </c>
      <c r="G31" s="44">
        <f>+G19+G20+G21+G22+G23+G24+G25+G26+G27+G28+G29</f>
        <v>90578.20599999999</v>
      </c>
      <c r="H31" s="99">
        <f>H19+H20+H21+H22+H23+H24+H25+H26+H27+H28+H29</f>
        <v>86144.74900000001</v>
      </c>
      <c r="I31" s="99">
        <f>I19+I20+I21+I22+I23+I24+I25+I26+I27+I28+I29</f>
        <v>87769.88799999999</v>
      </c>
      <c r="J31" s="99">
        <v>92385.699</v>
      </c>
      <c r="K31" s="44">
        <v>95992.81399999998</v>
      </c>
      <c r="L31" s="141">
        <v>88502.48699999998</v>
      </c>
      <c r="M31" s="135">
        <v>90306.40299999999</v>
      </c>
      <c r="N31" s="45">
        <v>89452.05200000001</v>
      </c>
      <c r="O31" s="45">
        <f>O19+O20+O21+O22+O23+O24+O25+O26+O27+O28+O29</f>
        <v>94230.97899999999</v>
      </c>
    </row>
    <row r="32" spans="2:15" ht="28.5" customHeight="1" thickBot="1" thickTop="1">
      <c r="B32" s="188" t="s">
        <v>14</v>
      </c>
      <c r="C32" s="168"/>
      <c r="D32" s="189"/>
      <c r="E32" s="46">
        <f>E30+E31</f>
        <v>438013.47800000006</v>
      </c>
      <c r="F32" s="46">
        <f>F30+F31</f>
        <v>454605.22699999996</v>
      </c>
      <c r="G32" s="46">
        <f>G30+G31</f>
        <v>434436.59199999995</v>
      </c>
      <c r="H32" s="57">
        <f>H30+H31</f>
        <v>416220.761</v>
      </c>
      <c r="I32" s="57">
        <f>I30+I31</f>
        <v>426252.721</v>
      </c>
      <c r="J32" s="57">
        <v>437426.985</v>
      </c>
      <c r="K32" s="46">
        <v>448241.684</v>
      </c>
      <c r="L32" s="142">
        <v>425907.556</v>
      </c>
      <c r="M32" s="134">
        <v>426272.604</v>
      </c>
      <c r="N32" s="47">
        <v>423660.93200000003</v>
      </c>
      <c r="O32" s="47">
        <f>SUM(O30:O31)</f>
        <v>438331.39199999993</v>
      </c>
    </row>
    <row r="33" spans="5:15" ht="28.5" customHeight="1" thickBot="1">
      <c r="E33" s="35"/>
      <c r="F33" s="35"/>
      <c r="G33" s="35"/>
      <c r="H33" s="35"/>
      <c r="I33" s="48"/>
      <c r="J33" s="48"/>
      <c r="K33" s="48"/>
      <c r="L33" s="48"/>
      <c r="M33" s="48"/>
      <c r="N33" s="48"/>
      <c r="O33" s="48"/>
    </row>
    <row r="34" spans="2:15" ht="28.5" customHeight="1">
      <c r="B34" s="178" t="s">
        <v>97</v>
      </c>
      <c r="C34" s="179"/>
      <c r="D34" s="180"/>
      <c r="E34" s="36">
        <f aca="true" t="shared" si="1" ref="E34:K34">(E30/$E$30*100)</f>
        <v>100</v>
      </c>
      <c r="F34" s="36">
        <f t="shared" si="1"/>
        <v>102.52506663328775</v>
      </c>
      <c r="G34" s="36">
        <f t="shared" si="1"/>
        <v>104.85283270514796</v>
      </c>
      <c r="H34" s="36">
        <f t="shared" si="1"/>
        <v>100.65016959108979</v>
      </c>
      <c r="I34" s="36">
        <f t="shared" si="1"/>
        <v>103.21366384274701</v>
      </c>
      <c r="J34" s="36">
        <f t="shared" si="1"/>
        <v>105.21353472916933</v>
      </c>
      <c r="K34" s="36">
        <f t="shared" si="1"/>
        <v>107.41134531087873</v>
      </c>
      <c r="L34" s="36">
        <f>(L30/$E$30*100)</f>
        <v>102.88502096827126</v>
      </c>
      <c r="M34" s="36">
        <f>(M30/$E$30*100)</f>
        <v>102.44626655124567</v>
      </c>
      <c r="N34" s="97">
        <f>(N30/$E$30*100)</f>
        <v>101.9104061728914</v>
      </c>
      <c r="O34" s="97">
        <f>(O30/$E$30*100)</f>
        <v>104.92663406516809</v>
      </c>
    </row>
    <row r="35" spans="2:15" ht="28.5" customHeight="1">
      <c r="B35" s="181" t="s">
        <v>98</v>
      </c>
      <c r="C35" s="182"/>
      <c r="D35" s="183"/>
      <c r="E35" s="37">
        <f aca="true" t="shared" si="2" ref="E35:K35">(E31/$E$31*100)</f>
        <v>100</v>
      </c>
      <c r="F35" s="37">
        <f t="shared" si="2"/>
        <v>107.55062678172966</v>
      </c>
      <c r="G35" s="37">
        <f t="shared" si="2"/>
        <v>82.29171278329683</v>
      </c>
      <c r="H35" s="37">
        <f t="shared" si="2"/>
        <v>78.2638479558449</v>
      </c>
      <c r="I35" s="37">
        <f t="shared" si="2"/>
        <v>79.74031208255693</v>
      </c>
      <c r="J35" s="37">
        <f t="shared" si="2"/>
        <v>83.93384836295073</v>
      </c>
      <c r="K35" s="37">
        <f t="shared" si="2"/>
        <v>87.21096859600459</v>
      </c>
      <c r="L35" s="37">
        <f>(L31/$E$31*100)</f>
        <v>80.40588969946546</v>
      </c>
      <c r="M35" s="37">
        <f>(M31/$E$31*100)</f>
        <v>82.04477551883346</v>
      </c>
      <c r="N35" s="98">
        <f>(N31/$E$31*100)</f>
        <v>81.2685843111149</v>
      </c>
      <c r="O35" s="98">
        <f>(O31/$E$31*100)</f>
        <v>85.61031402142007</v>
      </c>
    </row>
    <row r="36" spans="2:15" ht="28.5" customHeight="1" thickBot="1">
      <c r="B36" s="174" t="s">
        <v>99</v>
      </c>
      <c r="C36" s="175"/>
      <c r="D36" s="176"/>
      <c r="E36" s="38">
        <f aca="true" t="shared" si="3" ref="E36:K36">(E32/$E$32*100)</f>
        <v>100</v>
      </c>
      <c r="F36" s="38">
        <f t="shared" si="3"/>
        <v>103.78795398620129</v>
      </c>
      <c r="G36" s="38">
        <f t="shared" si="3"/>
        <v>99.1833844893695</v>
      </c>
      <c r="H36" s="38">
        <f t="shared" si="3"/>
        <v>95.02464693563606</v>
      </c>
      <c r="I36" s="38">
        <f t="shared" si="3"/>
        <v>97.31497828475496</v>
      </c>
      <c r="J36" s="38">
        <f t="shared" si="3"/>
        <v>99.86610160886417</v>
      </c>
      <c r="K36" s="38">
        <f t="shared" si="3"/>
        <v>102.33513499326612</v>
      </c>
      <c r="L36" s="38">
        <f>(L32/$E$32*100)</f>
        <v>97.23617591511646</v>
      </c>
      <c r="M36" s="38">
        <f>(M32/$E$32*100)</f>
        <v>97.31951764278813</v>
      </c>
      <c r="N36" s="89">
        <f>(N32/$E$32*100)</f>
        <v>96.72326384440618</v>
      </c>
      <c r="O36" s="89">
        <f>(O32/$E$32*100)</f>
        <v>100.07258087158675</v>
      </c>
    </row>
    <row r="37" spans="2:15" ht="28.5" customHeight="1">
      <c r="B37" s="16" t="s">
        <v>17</v>
      </c>
      <c r="C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5:15" ht="28.5" customHeight="1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5:15" ht="28.5" customHeight="1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5:15" ht="28.5" customHeight="1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5:15" ht="28.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5:15" ht="28.5" customHeight="1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5:15" ht="28.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5:15" ht="28.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5:15" ht="28.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5:15" ht="28.5" customHeight="1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5:15" ht="28.5" customHeight="1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5:15" ht="28.5" customHeight="1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5:15" ht="28.5" customHeight="1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5:15" ht="28.5" customHeight="1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5:15" ht="28.5" customHeight="1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5:15" ht="28.5" customHeight="1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5:15" ht="28.5" customHeight="1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5:15" ht="28.5" customHeight="1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5:15" ht="28.5" customHeight="1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5:15" ht="28.5" customHeight="1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5:15" ht="28.5" customHeight="1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5:15" ht="28.5" customHeight="1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5:15" ht="28.5" customHeight="1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5:15" ht="28.5" customHeight="1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5:15" ht="28.5" customHeight="1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5:15" ht="28.5" customHeight="1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5:15" ht="28.5" customHeight="1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5:15" ht="28.5" customHeight="1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5:15" ht="28.5" customHeight="1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5:15" ht="28.5" customHeight="1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5:15" ht="28.5" customHeight="1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5:15" ht="28.5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5:15" ht="28.5" customHeight="1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5:15" ht="28.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5:15" ht="28.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5:15" ht="28.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5:15" ht="28.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5:15" ht="28.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5:15" ht="28.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5:15" ht="28.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5:15" ht="28.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5:15" ht="28.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5:15" ht="28.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5:15" ht="28.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5:15" ht="28.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5:15" ht="28.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5:15" ht="28.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5:15" ht="28.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5:15" ht="28.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5:15" ht="28.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</sheetData>
  <sheetProtection/>
  <mergeCells count="37">
    <mergeCell ref="N3:N4"/>
    <mergeCell ref="B15:D15"/>
    <mergeCell ref="M3:M4"/>
    <mergeCell ref="B3:D4"/>
    <mergeCell ref="B5:D5"/>
    <mergeCell ref="G3:G4"/>
    <mergeCell ref="H3:H4"/>
    <mergeCell ref="B27:D27"/>
    <mergeCell ref="E3:E4"/>
    <mergeCell ref="F3:F4"/>
    <mergeCell ref="B20:D20"/>
    <mergeCell ref="B9:D9"/>
    <mergeCell ref="B10:D10"/>
    <mergeCell ref="B14:D14"/>
    <mergeCell ref="B18:D18"/>
    <mergeCell ref="B17:D17"/>
    <mergeCell ref="B16:D16"/>
    <mergeCell ref="B35:D35"/>
    <mergeCell ref="B19:D19"/>
    <mergeCell ref="B22:D22"/>
    <mergeCell ref="B21:D21"/>
    <mergeCell ref="B28:D28"/>
    <mergeCell ref="B29:D29"/>
    <mergeCell ref="B25:D25"/>
    <mergeCell ref="B24:D24"/>
    <mergeCell ref="B23:D23"/>
    <mergeCell ref="B26:D26"/>
    <mergeCell ref="O3:O4"/>
    <mergeCell ref="L3:L4"/>
    <mergeCell ref="K3:K4"/>
    <mergeCell ref="J3:J4"/>
    <mergeCell ref="I3:I4"/>
    <mergeCell ref="B36:D36"/>
    <mergeCell ref="B30:D30"/>
    <mergeCell ref="B31:D31"/>
    <mergeCell ref="B32:D32"/>
    <mergeCell ref="B34:D3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D150"/>
  <sheetViews>
    <sheetView tabSelected="1" view="pageBreakPreview" zoomScale="70" zoomScaleSheetLayoutView="70" zoomScalePageLayoutView="0" workbookViewId="0" topLeftCell="A1">
      <pane xSplit="4" ySplit="4" topLeftCell="E26" activePane="bottomRight" state="frozen"/>
      <selection pane="topLeft" activeCell="B103" sqref="B103"/>
      <selection pane="topRight" activeCell="B103" sqref="B103"/>
      <selection pane="bottomLeft" activeCell="B103" sqref="B103"/>
      <selection pane="bottomRight" activeCell="B34" sqref="B34:D36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26" width="8.3984375" style="2" customWidth="1"/>
    <col min="27" max="27" width="10.3984375" style="2" customWidth="1"/>
    <col min="28" max="28" width="13" style="12" customWidth="1"/>
    <col min="29" max="29" width="18" style="12" customWidth="1"/>
    <col min="30" max="30" width="18" style="2" customWidth="1"/>
    <col min="31" max="16384" width="9" style="2" customWidth="1"/>
  </cols>
  <sheetData>
    <row r="1" spans="2:29" ht="28.5" customHeight="1">
      <c r="B1" s="9" t="s">
        <v>21</v>
      </c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1"/>
      <c r="AC1" s="11"/>
    </row>
    <row r="2" spans="2:30" ht="28.5" customHeight="1" thickBot="1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O2" s="3"/>
      <c r="Q2" s="3"/>
      <c r="R2" s="3"/>
      <c r="S2" s="3"/>
      <c r="T2" s="3"/>
      <c r="U2" s="3"/>
      <c r="V2" s="3"/>
      <c r="W2" s="3"/>
      <c r="X2" s="3"/>
      <c r="Y2" s="3"/>
      <c r="Z2" s="3" t="s">
        <v>16</v>
      </c>
      <c r="AA2" s="3"/>
      <c r="AB2" s="13"/>
      <c r="AC2" s="14" t="s">
        <v>84</v>
      </c>
      <c r="AD2" s="118" t="s">
        <v>85</v>
      </c>
    </row>
    <row r="3" spans="2:30" ht="18.75" customHeight="1">
      <c r="B3" s="164" t="s">
        <v>15</v>
      </c>
      <c r="C3" s="165"/>
      <c r="D3" s="166"/>
      <c r="E3" s="195" t="s">
        <v>56</v>
      </c>
      <c r="F3" s="194"/>
      <c r="G3" s="192" t="s">
        <v>57</v>
      </c>
      <c r="H3" s="194"/>
      <c r="I3" s="192" t="s">
        <v>58</v>
      </c>
      <c r="J3" s="194"/>
      <c r="K3" s="192" t="s">
        <v>59</v>
      </c>
      <c r="L3" s="194"/>
      <c r="M3" s="192" t="s">
        <v>69</v>
      </c>
      <c r="N3" s="194"/>
      <c r="O3" s="192" t="s">
        <v>75</v>
      </c>
      <c r="P3" s="194"/>
      <c r="Q3" s="192" t="s">
        <v>86</v>
      </c>
      <c r="R3" s="194"/>
      <c r="S3" s="192" t="s">
        <v>89</v>
      </c>
      <c r="T3" s="194"/>
      <c r="U3" s="192" t="s">
        <v>91</v>
      </c>
      <c r="V3" s="194"/>
      <c r="W3" s="196" t="s">
        <v>92</v>
      </c>
      <c r="X3" s="193"/>
      <c r="Y3" s="192" t="s">
        <v>96</v>
      </c>
      <c r="Z3" s="193"/>
      <c r="AA3" s="58"/>
      <c r="AB3" s="14"/>
      <c r="AC3" s="14">
        <v>1</v>
      </c>
      <c r="AD3" s="118">
        <v>1</v>
      </c>
    </row>
    <row r="4" spans="2:30" ht="15.75" customHeight="1" thickBot="1">
      <c r="B4" s="167"/>
      <c r="C4" s="168"/>
      <c r="D4" s="169"/>
      <c r="E4" s="144"/>
      <c r="F4" s="51" t="s">
        <v>23</v>
      </c>
      <c r="G4" s="49"/>
      <c r="H4" s="51" t="s">
        <v>23</v>
      </c>
      <c r="I4" s="49"/>
      <c r="J4" s="50" t="s">
        <v>23</v>
      </c>
      <c r="K4" s="62"/>
      <c r="L4" s="51" t="s">
        <v>23</v>
      </c>
      <c r="M4" s="49"/>
      <c r="N4" s="51" t="s">
        <v>23</v>
      </c>
      <c r="O4" s="49"/>
      <c r="P4" s="50" t="s">
        <v>23</v>
      </c>
      <c r="Q4" s="62"/>
      <c r="R4" s="50" t="s">
        <v>23</v>
      </c>
      <c r="S4" s="62"/>
      <c r="T4" s="51" t="s">
        <v>23</v>
      </c>
      <c r="U4" s="49"/>
      <c r="V4" s="50" t="s">
        <v>23</v>
      </c>
      <c r="W4" s="62"/>
      <c r="X4" s="52" t="s">
        <v>23</v>
      </c>
      <c r="Y4" s="49"/>
      <c r="Z4" s="52" t="s">
        <v>23</v>
      </c>
      <c r="AA4" s="58"/>
      <c r="AB4" s="15"/>
      <c r="AC4" s="15"/>
      <c r="AD4" s="118"/>
    </row>
    <row r="5" spans="2:30" ht="28.5" customHeight="1" thickBot="1">
      <c r="B5" s="161" t="s">
        <v>10</v>
      </c>
      <c r="C5" s="162"/>
      <c r="D5" s="163"/>
      <c r="E5" s="26"/>
      <c r="F5" s="26"/>
      <c r="G5" s="95"/>
      <c r="H5" s="83"/>
      <c r="I5" s="27">
        <v>140931.676</v>
      </c>
      <c r="J5" s="27">
        <v>28533.917</v>
      </c>
      <c r="K5" s="27">
        <v>135861.737</v>
      </c>
      <c r="L5" s="27">
        <v>31280.28</v>
      </c>
      <c r="M5" s="63">
        <v>130977.514</v>
      </c>
      <c r="N5" s="28">
        <v>33995.384</v>
      </c>
      <c r="O5" s="28">
        <v>126507.418</v>
      </c>
      <c r="P5" s="28">
        <v>36279.797</v>
      </c>
      <c r="Q5" s="27">
        <v>124755.539</v>
      </c>
      <c r="R5" s="28">
        <v>38330.858</v>
      </c>
      <c r="S5" s="27">
        <v>120552.403</v>
      </c>
      <c r="T5" s="27">
        <v>39633.274</v>
      </c>
      <c r="U5" s="63">
        <v>115752.502</v>
      </c>
      <c r="V5" s="28">
        <v>40689.406</v>
      </c>
      <c r="W5" s="27">
        <v>111331.682</v>
      </c>
      <c r="X5" s="29">
        <v>41681.911</v>
      </c>
      <c r="Y5" s="150">
        <f>AC5/1000</f>
        <v>109127.641</v>
      </c>
      <c r="Z5" s="145">
        <f>AD5/1000</f>
        <v>41520.27</v>
      </c>
      <c r="AA5" s="120">
        <v>322016</v>
      </c>
      <c r="AB5" s="11" t="s">
        <v>1</v>
      </c>
      <c r="AC5" s="70">
        <v>109127641</v>
      </c>
      <c r="AD5" s="73">
        <v>41520270</v>
      </c>
    </row>
    <row r="6" spans="2:30" ht="28.5" customHeight="1">
      <c r="B6" s="4"/>
      <c r="C6" s="79"/>
      <c r="D6" s="7" t="s">
        <v>3</v>
      </c>
      <c r="E6" s="88">
        <v>141428.813</v>
      </c>
      <c r="F6" s="88">
        <v>22441.929</v>
      </c>
      <c r="G6" s="88">
        <v>144942.53399999999</v>
      </c>
      <c r="H6" s="88">
        <v>26117.998</v>
      </c>
      <c r="I6" s="19"/>
      <c r="J6" s="19"/>
      <c r="K6" s="19"/>
      <c r="L6" s="19"/>
      <c r="M6" s="64"/>
      <c r="N6" s="20"/>
      <c r="O6" s="20"/>
      <c r="P6" s="20"/>
      <c r="Q6" s="19"/>
      <c r="R6" s="20"/>
      <c r="S6" s="19"/>
      <c r="T6" s="19"/>
      <c r="U6" s="64"/>
      <c r="V6" s="20"/>
      <c r="W6" s="19"/>
      <c r="X6" s="21"/>
      <c r="Y6" s="151"/>
      <c r="Z6" s="146"/>
      <c r="AA6" s="121">
        <v>322024</v>
      </c>
      <c r="AB6" s="11" t="s">
        <v>2</v>
      </c>
      <c r="AC6" s="71">
        <v>51769036</v>
      </c>
      <c r="AD6" s="74">
        <v>11284606</v>
      </c>
    </row>
    <row r="7" spans="2:30" ht="28.5" customHeight="1">
      <c r="B7" s="4"/>
      <c r="C7" s="103"/>
      <c r="D7" s="105" t="s">
        <v>1</v>
      </c>
      <c r="E7" s="108">
        <v>133229.495</v>
      </c>
      <c r="F7" s="108">
        <v>20755.487</v>
      </c>
      <c r="G7" s="110">
        <v>135195.811</v>
      </c>
      <c r="H7" s="109">
        <v>24170.826</v>
      </c>
      <c r="I7" s="111"/>
      <c r="J7" s="111"/>
      <c r="K7" s="85"/>
      <c r="L7" s="85"/>
      <c r="M7" s="100"/>
      <c r="N7" s="86"/>
      <c r="O7" s="86"/>
      <c r="P7" s="86"/>
      <c r="Q7" s="85"/>
      <c r="R7" s="86"/>
      <c r="S7" s="85"/>
      <c r="T7" s="85"/>
      <c r="U7" s="100"/>
      <c r="V7" s="86"/>
      <c r="W7" s="85"/>
      <c r="X7" s="87"/>
      <c r="Y7" s="152"/>
      <c r="Z7" s="147"/>
      <c r="AA7" s="121">
        <v>322032</v>
      </c>
      <c r="AB7" s="11" t="s">
        <v>4</v>
      </c>
      <c r="AC7" s="71">
        <v>94850907</v>
      </c>
      <c r="AD7" s="74">
        <v>31928263</v>
      </c>
    </row>
    <row r="8" spans="2:30" ht="28.5" customHeight="1" thickBot="1">
      <c r="B8" s="6"/>
      <c r="C8" s="104"/>
      <c r="D8" s="102" t="s">
        <v>48</v>
      </c>
      <c r="E8" s="22">
        <v>8199.318</v>
      </c>
      <c r="F8" s="22">
        <v>1686.442</v>
      </c>
      <c r="G8" s="94">
        <v>9746.723</v>
      </c>
      <c r="H8" s="84">
        <v>1947.172</v>
      </c>
      <c r="I8" s="23"/>
      <c r="J8" s="23"/>
      <c r="K8" s="23"/>
      <c r="L8" s="23"/>
      <c r="M8" s="65"/>
      <c r="N8" s="24"/>
      <c r="O8" s="24"/>
      <c r="P8" s="24"/>
      <c r="Q8" s="23"/>
      <c r="R8" s="24"/>
      <c r="S8" s="23"/>
      <c r="T8" s="23"/>
      <c r="U8" s="65"/>
      <c r="V8" s="24"/>
      <c r="W8" s="23"/>
      <c r="X8" s="25"/>
      <c r="Y8" s="153"/>
      <c r="Z8" s="148"/>
      <c r="AA8" s="121">
        <v>322041</v>
      </c>
      <c r="AB8" s="11" t="s">
        <v>5</v>
      </c>
      <c r="AC8" s="71">
        <v>33604658</v>
      </c>
      <c r="AD8" s="74">
        <v>10016037</v>
      </c>
    </row>
    <row r="9" spans="2:30" ht="28.5" customHeight="1" thickBot="1">
      <c r="B9" s="161" t="s">
        <v>80</v>
      </c>
      <c r="C9" s="173"/>
      <c r="D9" s="185"/>
      <c r="E9" s="27">
        <v>48650.603</v>
      </c>
      <c r="F9" s="27">
        <v>8445.805</v>
      </c>
      <c r="G9" s="63">
        <v>50134.432</v>
      </c>
      <c r="H9" s="28">
        <v>9890.676</v>
      </c>
      <c r="I9" s="27">
        <v>50803.369</v>
      </c>
      <c r="J9" s="28">
        <v>10535.985</v>
      </c>
      <c r="K9" s="27">
        <v>51925.145</v>
      </c>
      <c r="L9" s="27">
        <v>10900.282</v>
      </c>
      <c r="M9" s="63">
        <v>52786.142</v>
      </c>
      <c r="N9" s="28">
        <v>10780.038</v>
      </c>
      <c r="O9" s="28">
        <v>54524.388</v>
      </c>
      <c r="P9" s="28">
        <v>10997.682</v>
      </c>
      <c r="Q9" s="27">
        <v>56016.801</v>
      </c>
      <c r="R9" s="28">
        <v>11286.043</v>
      </c>
      <c r="S9" s="27">
        <v>55560.532</v>
      </c>
      <c r="T9" s="27">
        <v>11337.461</v>
      </c>
      <c r="U9" s="63">
        <v>53880.268</v>
      </c>
      <c r="V9" s="28">
        <v>11405.884</v>
      </c>
      <c r="W9" s="27">
        <v>53034.234</v>
      </c>
      <c r="X9" s="29">
        <v>11595.288</v>
      </c>
      <c r="Y9" s="28">
        <f>AC6/1000</f>
        <v>51769.036</v>
      </c>
      <c r="Z9" s="29">
        <f>AD6/1000</f>
        <v>11284.606</v>
      </c>
      <c r="AA9" s="121">
        <v>322059</v>
      </c>
      <c r="AB9" s="11" t="s">
        <v>6</v>
      </c>
      <c r="AC9" s="71">
        <v>30585053</v>
      </c>
      <c r="AD9" s="74">
        <v>8035529</v>
      </c>
    </row>
    <row r="10" spans="2:30" ht="28.5" customHeight="1" thickBot="1">
      <c r="B10" s="161" t="s">
        <v>11</v>
      </c>
      <c r="C10" s="162"/>
      <c r="D10" s="163"/>
      <c r="E10" s="26"/>
      <c r="F10" s="26"/>
      <c r="G10" s="95"/>
      <c r="H10" s="83"/>
      <c r="I10" s="27">
        <v>137003.25</v>
      </c>
      <c r="J10" s="27">
        <v>23442.104</v>
      </c>
      <c r="K10" s="27">
        <v>133107.39</v>
      </c>
      <c r="L10" s="27">
        <v>25698.595</v>
      </c>
      <c r="M10" s="63">
        <v>126036.109</v>
      </c>
      <c r="N10" s="28">
        <v>27979.459</v>
      </c>
      <c r="O10" s="28">
        <v>118878.978</v>
      </c>
      <c r="P10" s="28">
        <v>29962.757</v>
      </c>
      <c r="Q10" s="27">
        <v>112639.849</v>
      </c>
      <c r="R10" s="28">
        <v>31290.126</v>
      </c>
      <c r="S10" s="27">
        <v>106167.988</v>
      </c>
      <c r="T10" s="27">
        <v>31899.291</v>
      </c>
      <c r="U10" s="63">
        <v>101995.678</v>
      </c>
      <c r="V10" s="28">
        <v>32287.933</v>
      </c>
      <c r="W10" s="27">
        <v>98131.527</v>
      </c>
      <c r="X10" s="29">
        <v>32442.36</v>
      </c>
      <c r="Y10" s="28">
        <f>AC7/1000</f>
        <v>94850.907</v>
      </c>
      <c r="Z10" s="29">
        <f>AD7/1000</f>
        <v>31928.263</v>
      </c>
      <c r="AA10" s="121">
        <v>322067</v>
      </c>
      <c r="AB10" s="11" t="s">
        <v>7</v>
      </c>
      <c r="AC10" s="71">
        <v>36761151</v>
      </c>
      <c r="AD10" s="74">
        <v>8668356</v>
      </c>
    </row>
    <row r="11" spans="2:30" ht="28.5" customHeight="1">
      <c r="B11" s="4"/>
      <c r="C11" s="79"/>
      <c r="D11" s="7" t="s">
        <v>3</v>
      </c>
      <c r="E11" s="88">
        <v>145330.201</v>
      </c>
      <c r="F11" s="88">
        <v>17812.604</v>
      </c>
      <c r="G11" s="88">
        <v>142170.558</v>
      </c>
      <c r="H11" s="88">
        <v>21072.671000000002</v>
      </c>
      <c r="I11" s="19"/>
      <c r="J11" s="19"/>
      <c r="K11" s="19"/>
      <c r="L11" s="19"/>
      <c r="M11" s="64"/>
      <c r="N11" s="20"/>
      <c r="O11" s="20"/>
      <c r="P11" s="20"/>
      <c r="Q11" s="19"/>
      <c r="R11" s="20"/>
      <c r="S11" s="19"/>
      <c r="T11" s="19"/>
      <c r="U11" s="64"/>
      <c r="V11" s="20"/>
      <c r="W11" s="19"/>
      <c r="X11" s="21"/>
      <c r="Y11" s="20"/>
      <c r="Z11" s="21"/>
      <c r="AA11" s="121">
        <v>322075</v>
      </c>
      <c r="AB11" s="11" t="s">
        <v>8</v>
      </c>
      <c r="AC11" s="71">
        <v>20530595</v>
      </c>
      <c r="AD11" s="74">
        <v>5461349</v>
      </c>
    </row>
    <row r="12" spans="2:30" ht="28.5" customHeight="1">
      <c r="B12" s="4"/>
      <c r="C12" s="103"/>
      <c r="D12" s="105" t="s">
        <v>4</v>
      </c>
      <c r="E12" s="108">
        <v>131032.129</v>
      </c>
      <c r="F12" s="108">
        <v>15178.406</v>
      </c>
      <c r="G12" s="110">
        <v>128380.675</v>
      </c>
      <c r="H12" s="109">
        <v>17909.186</v>
      </c>
      <c r="I12" s="111"/>
      <c r="J12" s="111"/>
      <c r="K12" s="111"/>
      <c r="L12" s="111"/>
      <c r="M12" s="112"/>
      <c r="N12" s="113"/>
      <c r="O12" s="113"/>
      <c r="P12" s="113"/>
      <c r="Q12" s="111"/>
      <c r="R12" s="113"/>
      <c r="S12" s="111"/>
      <c r="T12" s="111"/>
      <c r="U12" s="112"/>
      <c r="V12" s="113"/>
      <c r="W12" s="111"/>
      <c r="X12" s="114"/>
      <c r="Y12" s="86"/>
      <c r="Z12" s="87"/>
      <c r="AA12" s="121">
        <v>322091</v>
      </c>
      <c r="AB12" s="11" t="s">
        <v>47</v>
      </c>
      <c r="AC12" s="71">
        <v>36244722</v>
      </c>
      <c r="AD12" s="74">
        <v>9624162</v>
      </c>
    </row>
    <row r="13" spans="2:30" ht="28.5" customHeight="1" thickBot="1">
      <c r="B13" s="6"/>
      <c r="C13" s="104"/>
      <c r="D13" s="102" t="s">
        <v>49</v>
      </c>
      <c r="E13" s="22">
        <v>14298.072</v>
      </c>
      <c r="F13" s="22">
        <v>2634.198</v>
      </c>
      <c r="G13" s="94">
        <v>13789.883</v>
      </c>
      <c r="H13" s="84">
        <v>3163.485</v>
      </c>
      <c r="I13" s="23"/>
      <c r="J13" s="23"/>
      <c r="K13" s="23"/>
      <c r="L13" s="23"/>
      <c r="M13" s="65"/>
      <c r="N13" s="24"/>
      <c r="O13" s="24"/>
      <c r="P13" s="24"/>
      <c r="Q13" s="23"/>
      <c r="R13" s="24"/>
      <c r="S13" s="23"/>
      <c r="T13" s="23"/>
      <c r="U13" s="65"/>
      <c r="V13" s="24"/>
      <c r="W13" s="23"/>
      <c r="X13" s="25"/>
      <c r="Y13" s="24"/>
      <c r="Z13" s="25"/>
      <c r="AA13" s="121">
        <v>323438</v>
      </c>
      <c r="AB13" s="11" t="s">
        <v>53</v>
      </c>
      <c r="AC13" s="71">
        <v>20280583</v>
      </c>
      <c r="AD13" s="74">
        <v>4048025</v>
      </c>
    </row>
    <row r="14" spans="2:30" ht="28.5" customHeight="1" thickBot="1">
      <c r="B14" s="184" t="s">
        <v>60</v>
      </c>
      <c r="C14" s="173"/>
      <c r="D14" s="185"/>
      <c r="E14" s="32">
        <v>35341.328</v>
      </c>
      <c r="F14" s="32">
        <v>6136.657</v>
      </c>
      <c r="G14" s="66">
        <v>36663.279</v>
      </c>
      <c r="H14" s="92">
        <v>7134.625</v>
      </c>
      <c r="I14" s="32">
        <v>36479.338</v>
      </c>
      <c r="J14" s="92">
        <v>7808.827</v>
      </c>
      <c r="K14" s="32">
        <v>35531.356</v>
      </c>
      <c r="L14" s="32">
        <v>8466.554</v>
      </c>
      <c r="M14" s="66">
        <v>36932.16</v>
      </c>
      <c r="N14" s="92">
        <v>9073.82</v>
      </c>
      <c r="O14" s="92">
        <v>38911.673</v>
      </c>
      <c r="P14" s="92">
        <v>9585.998</v>
      </c>
      <c r="Q14" s="32">
        <v>39675.02</v>
      </c>
      <c r="R14" s="92">
        <v>9876.653</v>
      </c>
      <c r="S14" s="32">
        <v>38920.143</v>
      </c>
      <c r="T14" s="32">
        <v>10026.837</v>
      </c>
      <c r="U14" s="66">
        <v>37008.675</v>
      </c>
      <c r="V14" s="92">
        <v>10110.916</v>
      </c>
      <c r="W14" s="32">
        <v>35014.418</v>
      </c>
      <c r="X14" s="93">
        <v>10178.908</v>
      </c>
      <c r="Y14" s="28">
        <f aca="true" t="shared" si="0" ref="Y14:Y29">AC8/1000</f>
        <v>33604.658</v>
      </c>
      <c r="Z14" s="29">
        <f aca="true" t="shared" si="1" ref="Z14:Z29">AD8/1000</f>
        <v>10016.037</v>
      </c>
      <c r="AA14" s="121">
        <v>323861</v>
      </c>
      <c r="AB14" s="11" t="s">
        <v>42</v>
      </c>
      <c r="AC14" s="71">
        <v>10544572</v>
      </c>
      <c r="AD14" s="74">
        <v>1424799</v>
      </c>
    </row>
    <row r="15" spans="2:30" ht="28.5" customHeight="1" thickBot="1">
      <c r="B15" s="161" t="s">
        <v>81</v>
      </c>
      <c r="C15" s="162"/>
      <c r="D15" s="163"/>
      <c r="E15" s="27">
        <v>34504.342</v>
      </c>
      <c r="F15" s="27">
        <v>5149.888</v>
      </c>
      <c r="G15" s="63">
        <v>33782.005</v>
      </c>
      <c r="H15" s="28">
        <v>5891.526</v>
      </c>
      <c r="I15" s="27">
        <v>32449.517</v>
      </c>
      <c r="J15" s="28">
        <v>6053.655</v>
      </c>
      <c r="K15" s="27">
        <v>32536.342</v>
      </c>
      <c r="L15" s="27">
        <v>6582.187</v>
      </c>
      <c r="M15" s="63">
        <v>33281.895</v>
      </c>
      <c r="N15" s="28">
        <v>7127.655</v>
      </c>
      <c r="O15" s="28">
        <v>34023.094</v>
      </c>
      <c r="P15" s="28">
        <v>7591.872</v>
      </c>
      <c r="Q15" s="27">
        <v>33661.494</v>
      </c>
      <c r="R15" s="28">
        <v>7959.116</v>
      </c>
      <c r="S15" s="27">
        <v>31909.372</v>
      </c>
      <c r="T15" s="27">
        <v>8114.179</v>
      </c>
      <c r="U15" s="63">
        <v>30885.268</v>
      </c>
      <c r="V15" s="28">
        <v>8205.301</v>
      </c>
      <c r="W15" s="27">
        <v>30042.061</v>
      </c>
      <c r="X15" s="29">
        <v>8219.003</v>
      </c>
      <c r="Y15" s="28">
        <f t="shared" si="0"/>
        <v>30585.053</v>
      </c>
      <c r="Z15" s="29">
        <f t="shared" si="1"/>
        <v>8035.529</v>
      </c>
      <c r="AA15" s="121">
        <v>324418</v>
      </c>
      <c r="AB15" s="11" t="s">
        <v>50</v>
      </c>
      <c r="AC15" s="71">
        <v>4880699</v>
      </c>
      <c r="AD15" s="74">
        <v>966434</v>
      </c>
    </row>
    <row r="16" spans="2:30" ht="28.5" customHeight="1" thickBot="1">
      <c r="B16" s="170" t="s">
        <v>61</v>
      </c>
      <c r="C16" s="171"/>
      <c r="D16" s="172"/>
      <c r="E16" s="27">
        <v>31052.993</v>
      </c>
      <c r="F16" s="27">
        <v>5324.557</v>
      </c>
      <c r="G16" s="63">
        <v>29640.208</v>
      </c>
      <c r="H16" s="28">
        <v>6258.355</v>
      </c>
      <c r="I16" s="27">
        <v>29130.095</v>
      </c>
      <c r="J16" s="28">
        <v>6890.569</v>
      </c>
      <c r="K16" s="27">
        <v>29731.553</v>
      </c>
      <c r="L16" s="27">
        <v>7490.453</v>
      </c>
      <c r="M16" s="63">
        <v>30593.377</v>
      </c>
      <c r="N16" s="28">
        <v>8066.149</v>
      </c>
      <c r="O16" s="28">
        <v>31537.752</v>
      </c>
      <c r="P16" s="28">
        <v>8537.859</v>
      </c>
      <c r="Q16" s="27">
        <v>33329.118</v>
      </c>
      <c r="R16" s="28">
        <v>8830.855</v>
      </c>
      <c r="S16" s="27">
        <v>37554.336</v>
      </c>
      <c r="T16" s="27">
        <v>8885.309</v>
      </c>
      <c r="U16" s="63">
        <v>38479.021</v>
      </c>
      <c r="V16" s="28">
        <v>8915.339</v>
      </c>
      <c r="W16" s="27">
        <v>38264.957</v>
      </c>
      <c r="X16" s="29">
        <v>8887.146</v>
      </c>
      <c r="Y16" s="28">
        <f t="shared" si="0"/>
        <v>36761.151</v>
      </c>
      <c r="Z16" s="29">
        <f t="shared" si="1"/>
        <v>8668.356</v>
      </c>
      <c r="AA16" s="121">
        <v>324485</v>
      </c>
      <c r="AB16" s="11" t="s">
        <v>43</v>
      </c>
      <c r="AC16" s="71">
        <v>9632024</v>
      </c>
      <c r="AD16" s="74">
        <v>2070769</v>
      </c>
    </row>
    <row r="17" spans="2:30" ht="28.5" customHeight="1" thickBot="1">
      <c r="B17" s="161" t="s">
        <v>62</v>
      </c>
      <c r="C17" s="162"/>
      <c r="D17" s="163"/>
      <c r="E17" s="27">
        <v>20031.238</v>
      </c>
      <c r="F17" s="27">
        <v>3400.179</v>
      </c>
      <c r="G17" s="63">
        <v>20469.963</v>
      </c>
      <c r="H17" s="28">
        <v>3880.088</v>
      </c>
      <c r="I17" s="27">
        <v>21662.693</v>
      </c>
      <c r="J17" s="28">
        <v>4198.745</v>
      </c>
      <c r="K17" s="27">
        <v>21039.028</v>
      </c>
      <c r="L17" s="27">
        <v>4490.889</v>
      </c>
      <c r="M17" s="63">
        <v>21277.29</v>
      </c>
      <c r="N17" s="28">
        <v>4811.696</v>
      </c>
      <c r="O17" s="28">
        <v>22277.085</v>
      </c>
      <c r="P17" s="28">
        <v>5104.67</v>
      </c>
      <c r="Q17" s="27">
        <v>22436.86</v>
      </c>
      <c r="R17" s="28">
        <v>5361.056</v>
      </c>
      <c r="S17" s="27">
        <v>22596.266</v>
      </c>
      <c r="T17" s="27">
        <v>5464.183</v>
      </c>
      <c r="U17" s="63">
        <v>21898.733</v>
      </c>
      <c r="V17" s="28">
        <v>5540.234</v>
      </c>
      <c r="W17" s="27">
        <v>21124.474</v>
      </c>
      <c r="X17" s="29">
        <v>5566.964</v>
      </c>
      <c r="Y17" s="28">
        <f t="shared" si="0"/>
        <v>20530.595</v>
      </c>
      <c r="Z17" s="29">
        <f t="shared" si="1"/>
        <v>5461.349</v>
      </c>
      <c r="AA17" s="121">
        <v>324493</v>
      </c>
      <c r="AB17" s="11" t="s">
        <v>44</v>
      </c>
      <c r="AC17" s="71">
        <v>12963807</v>
      </c>
      <c r="AD17" s="74">
        <v>4251680</v>
      </c>
    </row>
    <row r="18" spans="2:30" ht="28.5" customHeight="1" thickBot="1">
      <c r="B18" s="161" t="s">
        <v>63</v>
      </c>
      <c r="C18" s="162"/>
      <c r="D18" s="163"/>
      <c r="E18" s="27">
        <v>47277.792</v>
      </c>
      <c r="F18" s="27">
        <v>7790.706</v>
      </c>
      <c r="G18" s="63">
        <v>44284.668</v>
      </c>
      <c r="H18" s="28">
        <v>8864.741</v>
      </c>
      <c r="I18" s="27">
        <v>40904.067</v>
      </c>
      <c r="J18" s="28">
        <v>9247.486</v>
      </c>
      <c r="K18" s="27">
        <v>38274.712</v>
      </c>
      <c r="L18" s="27">
        <v>8698.333</v>
      </c>
      <c r="M18" s="63">
        <v>36436.656</v>
      </c>
      <c r="N18" s="28">
        <v>8476.789</v>
      </c>
      <c r="O18" s="28">
        <v>35466.459</v>
      </c>
      <c r="P18" s="28">
        <v>9143.618</v>
      </c>
      <c r="Q18" s="27">
        <v>34745.691</v>
      </c>
      <c r="R18" s="28">
        <v>9026.727</v>
      </c>
      <c r="S18" s="27">
        <v>33709.934</v>
      </c>
      <c r="T18" s="27">
        <v>9341.555</v>
      </c>
      <c r="U18" s="63">
        <v>33680.603</v>
      </c>
      <c r="V18" s="28">
        <v>9582.162</v>
      </c>
      <c r="W18" s="27">
        <v>34345.113</v>
      </c>
      <c r="X18" s="29">
        <v>9725.023</v>
      </c>
      <c r="Y18" s="28">
        <f t="shared" si="0"/>
        <v>36244.722</v>
      </c>
      <c r="Z18" s="29">
        <f t="shared" si="1"/>
        <v>9624.162</v>
      </c>
      <c r="AA18" s="121">
        <v>325015</v>
      </c>
      <c r="AB18" s="11" t="s">
        <v>9</v>
      </c>
      <c r="AC18" s="71">
        <v>12847843</v>
      </c>
      <c r="AD18" s="74">
        <v>2138917</v>
      </c>
    </row>
    <row r="19" spans="2:30" ht="28.5" customHeight="1" thickBot="1">
      <c r="B19" s="161" t="s">
        <v>64</v>
      </c>
      <c r="C19" s="162"/>
      <c r="D19" s="163"/>
      <c r="E19" s="27">
        <v>25533.447</v>
      </c>
      <c r="F19" s="27">
        <v>3078.891</v>
      </c>
      <c r="G19" s="63">
        <v>25058.017</v>
      </c>
      <c r="H19" s="28">
        <v>3450.53</v>
      </c>
      <c r="I19" s="27">
        <v>24939.683</v>
      </c>
      <c r="J19" s="28">
        <v>3526.226</v>
      </c>
      <c r="K19" s="27">
        <v>24836.367</v>
      </c>
      <c r="L19" s="27">
        <v>3744.51</v>
      </c>
      <c r="M19" s="63">
        <v>24324.945</v>
      </c>
      <c r="N19" s="28">
        <v>3783.725</v>
      </c>
      <c r="O19" s="28">
        <v>23441.599</v>
      </c>
      <c r="P19" s="28">
        <v>3911.598</v>
      </c>
      <c r="Q19" s="27">
        <v>22852.237</v>
      </c>
      <c r="R19" s="28">
        <v>3874.805</v>
      </c>
      <c r="S19" s="27">
        <v>22504.121</v>
      </c>
      <c r="T19" s="27">
        <v>3978.351</v>
      </c>
      <c r="U19" s="63">
        <v>21602.169</v>
      </c>
      <c r="V19" s="28">
        <v>4064.344</v>
      </c>
      <c r="W19" s="27">
        <v>21037.87</v>
      </c>
      <c r="X19" s="29">
        <v>4110.081</v>
      </c>
      <c r="Y19" s="28">
        <f t="shared" si="0"/>
        <v>20280.583</v>
      </c>
      <c r="Z19" s="29">
        <f t="shared" si="1"/>
        <v>4048.025</v>
      </c>
      <c r="AA19" s="121">
        <v>325058</v>
      </c>
      <c r="AB19" s="11" t="s">
        <v>54</v>
      </c>
      <c r="AC19" s="71">
        <v>8469234</v>
      </c>
      <c r="AD19" s="74">
        <v>1479034</v>
      </c>
    </row>
    <row r="20" spans="2:30" ht="28.5" customHeight="1" thickBot="1">
      <c r="B20" s="161" t="s">
        <v>65</v>
      </c>
      <c r="C20" s="162"/>
      <c r="D20" s="163"/>
      <c r="E20" s="27">
        <v>11385.486</v>
      </c>
      <c r="F20" s="27">
        <v>1561.956</v>
      </c>
      <c r="G20" s="63">
        <v>11115.125</v>
      </c>
      <c r="H20" s="28">
        <v>1589.469</v>
      </c>
      <c r="I20" s="27">
        <v>10476.832</v>
      </c>
      <c r="J20" s="28">
        <v>1611.811</v>
      </c>
      <c r="K20" s="27">
        <v>9969.747</v>
      </c>
      <c r="L20" s="27">
        <v>1688.332</v>
      </c>
      <c r="M20" s="63">
        <v>9243.278</v>
      </c>
      <c r="N20" s="28">
        <v>1662.619</v>
      </c>
      <c r="O20" s="28">
        <v>8657.031</v>
      </c>
      <c r="P20" s="28">
        <v>1612.859</v>
      </c>
      <c r="Q20" s="27">
        <v>9316.111</v>
      </c>
      <c r="R20" s="28">
        <v>1688.358</v>
      </c>
      <c r="S20" s="27">
        <v>9732.107</v>
      </c>
      <c r="T20" s="27">
        <v>1646.272</v>
      </c>
      <c r="U20" s="63">
        <v>9757.167</v>
      </c>
      <c r="V20" s="28">
        <v>1617.203</v>
      </c>
      <c r="W20" s="27">
        <v>9924.8</v>
      </c>
      <c r="X20" s="29">
        <v>1592.951</v>
      </c>
      <c r="Y20" s="28">
        <f t="shared" si="0"/>
        <v>10544.572</v>
      </c>
      <c r="Z20" s="29">
        <f t="shared" si="1"/>
        <v>1424.799</v>
      </c>
      <c r="AA20" s="121">
        <v>325252</v>
      </c>
      <c r="AB20" s="11" t="s">
        <v>51</v>
      </c>
      <c r="AC20" s="71">
        <v>9175863</v>
      </c>
      <c r="AD20" s="74">
        <v>915465</v>
      </c>
    </row>
    <row r="21" spans="2:30" ht="28.5" customHeight="1" thickBot="1">
      <c r="B21" s="170" t="s">
        <v>0</v>
      </c>
      <c r="C21" s="171"/>
      <c r="D21" s="172"/>
      <c r="E21" s="27">
        <v>3882.907</v>
      </c>
      <c r="F21" s="27">
        <v>1016.378</v>
      </c>
      <c r="G21" s="63">
        <v>3894.947</v>
      </c>
      <c r="H21" s="28">
        <v>1122.209</v>
      </c>
      <c r="I21" s="27">
        <v>3824.558</v>
      </c>
      <c r="J21" s="28">
        <v>1172.966</v>
      </c>
      <c r="K21" s="27">
        <v>3687.214</v>
      </c>
      <c r="L21" s="27">
        <v>1213.688</v>
      </c>
      <c r="M21" s="63">
        <v>3545.232</v>
      </c>
      <c r="N21" s="28">
        <v>1244.136</v>
      </c>
      <c r="O21" s="28">
        <v>3262.803</v>
      </c>
      <c r="P21" s="28">
        <v>945.785</v>
      </c>
      <c r="Q21" s="27">
        <v>4296.266</v>
      </c>
      <c r="R21" s="28">
        <v>972.962</v>
      </c>
      <c r="S21" s="27">
        <v>4293.371</v>
      </c>
      <c r="T21" s="27">
        <v>973.385</v>
      </c>
      <c r="U21" s="63">
        <v>4415.408</v>
      </c>
      <c r="V21" s="28">
        <v>981.429</v>
      </c>
      <c r="W21" s="27">
        <v>4487.967</v>
      </c>
      <c r="X21" s="29">
        <v>985.547</v>
      </c>
      <c r="Y21" s="28">
        <f t="shared" si="0"/>
        <v>4880.699</v>
      </c>
      <c r="Z21" s="29">
        <f t="shared" si="1"/>
        <v>966.434</v>
      </c>
      <c r="AA21" s="121">
        <v>325261</v>
      </c>
      <c r="AB21" s="11" t="s">
        <v>52</v>
      </c>
      <c r="AC21" s="71">
        <v>11442026</v>
      </c>
      <c r="AD21" s="74">
        <v>1008103</v>
      </c>
    </row>
    <row r="22" spans="2:30" ht="28.5" customHeight="1" thickBot="1">
      <c r="B22" s="170" t="s">
        <v>66</v>
      </c>
      <c r="C22" s="171"/>
      <c r="D22" s="172"/>
      <c r="E22" s="27">
        <v>11099.305</v>
      </c>
      <c r="F22" s="27">
        <v>1822.761</v>
      </c>
      <c r="G22" s="63">
        <v>11181.514</v>
      </c>
      <c r="H22" s="28">
        <v>1843.43</v>
      </c>
      <c r="I22" s="27">
        <v>10845.303</v>
      </c>
      <c r="J22" s="28">
        <v>1965.639</v>
      </c>
      <c r="K22" s="27">
        <v>10891.895</v>
      </c>
      <c r="L22" s="27">
        <v>2071.215</v>
      </c>
      <c r="M22" s="63">
        <v>10824.3</v>
      </c>
      <c r="N22" s="28">
        <v>2164.176</v>
      </c>
      <c r="O22" s="28">
        <v>10402.27</v>
      </c>
      <c r="P22" s="28">
        <v>2241.969</v>
      </c>
      <c r="Q22" s="27">
        <v>10469.383</v>
      </c>
      <c r="R22" s="28">
        <v>2170.715</v>
      </c>
      <c r="S22" s="27">
        <v>9903.229</v>
      </c>
      <c r="T22" s="27">
        <v>2175.227</v>
      </c>
      <c r="U22" s="63">
        <v>9614.904</v>
      </c>
      <c r="V22" s="28">
        <v>2168.148</v>
      </c>
      <c r="W22" s="27">
        <v>9499.334</v>
      </c>
      <c r="X22" s="29">
        <v>2142.233</v>
      </c>
      <c r="Y22" s="28">
        <f t="shared" si="0"/>
        <v>9632.024</v>
      </c>
      <c r="Z22" s="29">
        <f t="shared" si="1"/>
        <v>2070.769</v>
      </c>
      <c r="AA22" s="121">
        <v>325279</v>
      </c>
      <c r="AB22" s="11" t="s">
        <v>55</v>
      </c>
      <c r="AC22" s="71">
        <v>2912940</v>
      </c>
      <c r="AD22" s="74">
        <v>385913</v>
      </c>
    </row>
    <row r="23" spans="2:30" ht="28.5" customHeight="1" thickBot="1">
      <c r="B23" s="184" t="s">
        <v>67</v>
      </c>
      <c r="C23" s="173"/>
      <c r="D23" s="185"/>
      <c r="E23" s="27">
        <v>17961.658</v>
      </c>
      <c r="F23" s="27">
        <v>3181.041</v>
      </c>
      <c r="G23" s="63">
        <v>17096.039</v>
      </c>
      <c r="H23" s="28">
        <v>3558.58</v>
      </c>
      <c r="I23" s="27">
        <v>16781.546</v>
      </c>
      <c r="J23" s="28">
        <v>3782.804</v>
      </c>
      <c r="K23" s="27">
        <v>16184.198</v>
      </c>
      <c r="L23" s="27">
        <v>3992.895</v>
      </c>
      <c r="M23" s="63">
        <v>16007.417</v>
      </c>
      <c r="N23" s="28">
        <v>4191.694</v>
      </c>
      <c r="O23" s="28">
        <v>15574.848</v>
      </c>
      <c r="P23" s="28">
        <v>4355.245</v>
      </c>
      <c r="Q23" s="27">
        <v>15420.792</v>
      </c>
      <c r="R23" s="28">
        <v>4470.243</v>
      </c>
      <c r="S23" s="27">
        <v>14515.659</v>
      </c>
      <c r="T23" s="27">
        <v>4478.693</v>
      </c>
      <c r="U23" s="63">
        <v>13762.455</v>
      </c>
      <c r="V23" s="28">
        <v>4461.313</v>
      </c>
      <c r="W23" s="27">
        <v>13184.893</v>
      </c>
      <c r="X23" s="29">
        <v>4407.633</v>
      </c>
      <c r="Y23" s="28">
        <f t="shared" si="0"/>
        <v>12963.807</v>
      </c>
      <c r="Z23" s="29">
        <f t="shared" si="1"/>
        <v>4251.68</v>
      </c>
      <c r="AA23" s="121">
        <v>325287</v>
      </c>
      <c r="AB23" s="11" t="s">
        <v>45</v>
      </c>
      <c r="AC23" s="72">
        <v>25379710</v>
      </c>
      <c r="AD23" s="75">
        <v>4743154</v>
      </c>
    </row>
    <row r="24" spans="2:30" ht="28.5" customHeight="1" thickBot="1">
      <c r="B24" s="161" t="s">
        <v>82</v>
      </c>
      <c r="C24" s="162"/>
      <c r="D24" s="163"/>
      <c r="E24" s="27">
        <v>13131.3</v>
      </c>
      <c r="F24" s="27">
        <v>2396.007</v>
      </c>
      <c r="G24" s="63">
        <v>12895.016</v>
      </c>
      <c r="H24" s="28">
        <v>2363.438</v>
      </c>
      <c r="I24" s="27">
        <v>11924.123</v>
      </c>
      <c r="J24" s="28">
        <v>2409.885</v>
      </c>
      <c r="K24" s="27">
        <v>11852.929</v>
      </c>
      <c r="L24" s="27">
        <v>2508.55</v>
      </c>
      <c r="M24" s="63">
        <v>12104.975</v>
      </c>
      <c r="N24" s="28">
        <v>2668.832</v>
      </c>
      <c r="O24" s="28">
        <v>12339.627</v>
      </c>
      <c r="P24" s="28">
        <v>2793.33</v>
      </c>
      <c r="Q24" s="27">
        <v>12733.481</v>
      </c>
      <c r="R24" s="28">
        <v>2791.848</v>
      </c>
      <c r="S24" s="27">
        <v>12934.861</v>
      </c>
      <c r="T24" s="27">
        <v>2653.81</v>
      </c>
      <c r="U24" s="63">
        <v>12565.06</v>
      </c>
      <c r="V24" s="28">
        <v>2456.35</v>
      </c>
      <c r="W24" s="27">
        <v>12826.108</v>
      </c>
      <c r="X24" s="29">
        <v>2165.898</v>
      </c>
      <c r="Y24" s="28">
        <f t="shared" si="0"/>
        <v>12847.843</v>
      </c>
      <c r="Z24" s="29">
        <f t="shared" si="1"/>
        <v>2138.917</v>
      </c>
      <c r="AA24" s="59"/>
      <c r="AB24" s="11"/>
      <c r="AC24" s="11">
        <v>413473763</v>
      </c>
      <c r="AD24" s="96">
        <v>126538572</v>
      </c>
    </row>
    <row r="25" spans="2:30" ht="28.5" customHeight="1" thickBot="1">
      <c r="B25" s="161" t="s">
        <v>83</v>
      </c>
      <c r="C25" s="162"/>
      <c r="D25" s="163"/>
      <c r="E25" s="27">
        <v>8720.711</v>
      </c>
      <c r="F25" s="27">
        <v>2018.488</v>
      </c>
      <c r="G25" s="63">
        <v>7989.117</v>
      </c>
      <c r="H25" s="28">
        <v>2126.821</v>
      </c>
      <c r="I25" s="27">
        <v>7263.682</v>
      </c>
      <c r="J25" s="28">
        <v>2012.015</v>
      </c>
      <c r="K25" s="27">
        <v>7268.779</v>
      </c>
      <c r="L25" s="27">
        <v>1797.145</v>
      </c>
      <c r="M25" s="63">
        <v>6774.413</v>
      </c>
      <c r="N25" s="28">
        <v>1621.238</v>
      </c>
      <c r="O25" s="28">
        <v>6604.885</v>
      </c>
      <c r="P25" s="28">
        <v>1408.095</v>
      </c>
      <c r="Q25" s="27">
        <v>7164.594</v>
      </c>
      <c r="R25" s="28">
        <v>1351.637</v>
      </c>
      <c r="S25" s="27">
        <v>7622.744</v>
      </c>
      <c r="T25" s="27">
        <v>1398.103</v>
      </c>
      <c r="U25" s="63">
        <v>7781.245</v>
      </c>
      <c r="V25" s="28">
        <v>1445.834</v>
      </c>
      <c r="W25" s="27">
        <v>8193.082</v>
      </c>
      <c r="X25" s="29">
        <v>1483.364</v>
      </c>
      <c r="Y25" s="28">
        <f t="shared" si="0"/>
        <v>8469.234</v>
      </c>
      <c r="Z25" s="29">
        <f t="shared" si="1"/>
        <v>1479.034</v>
      </c>
      <c r="AA25" s="59"/>
      <c r="AB25" s="10"/>
      <c r="AC25" s="11">
        <v>128529301</v>
      </c>
      <c r="AD25" s="96">
        <v>23432293</v>
      </c>
    </row>
    <row r="26" spans="2:30" ht="28.5" customHeight="1" thickBot="1">
      <c r="B26" s="170" t="s">
        <v>18</v>
      </c>
      <c r="C26" s="171"/>
      <c r="D26" s="172"/>
      <c r="E26" s="27">
        <v>7698.274</v>
      </c>
      <c r="F26" s="27">
        <v>686.514</v>
      </c>
      <c r="G26" s="63">
        <v>7295.021</v>
      </c>
      <c r="H26" s="28">
        <v>766.274</v>
      </c>
      <c r="I26" s="27">
        <v>6914.187</v>
      </c>
      <c r="J26" s="28">
        <v>611.233</v>
      </c>
      <c r="K26" s="27">
        <v>6870.587</v>
      </c>
      <c r="L26" s="27">
        <v>638.347</v>
      </c>
      <c r="M26" s="63">
        <v>7106.138</v>
      </c>
      <c r="N26" s="28">
        <v>725.323</v>
      </c>
      <c r="O26" s="28">
        <v>8215.858</v>
      </c>
      <c r="P26" s="28">
        <v>804.303</v>
      </c>
      <c r="Q26" s="27">
        <v>8483.146</v>
      </c>
      <c r="R26" s="28">
        <v>878.102</v>
      </c>
      <c r="S26" s="27">
        <v>8670.128</v>
      </c>
      <c r="T26" s="27">
        <v>920.564</v>
      </c>
      <c r="U26" s="63">
        <v>8400.324</v>
      </c>
      <c r="V26" s="28">
        <v>922.764</v>
      </c>
      <c r="W26" s="27">
        <v>8642.367</v>
      </c>
      <c r="X26" s="29">
        <v>962.088</v>
      </c>
      <c r="Y26" s="28">
        <f t="shared" si="0"/>
        <v>9175.863</v>
      </c>
      <c r="Z26" s="29">
        <f t="shared" si="1"/>
        <v>915.465</v>
      </c>
      <c r="AA26" s="59"/>
      <c r="AB26" s="10"/>
      <c r="AC26" s="11">
        <v>542003064</v>
      </c>
      <c r="AD26" s="12">
        <v>149970865</v>
      </c>
    </row>
    <row r="27" spans="2:29" ht="28.5" customHeight="1" thickBot="1">
      <c r="B27" s="170" t="s">
        <v>19</v>
      </c>
      <c r="C27" s="171"/>
      <c r="D27" s="172"/>
      <c r="E27" s="27">
        <v>5183.951</v>
      </c>
      <c r="F27" s="27">
        <v>908.26</v>
      </c>
      <c r="G27" s="63">
        <v>5227.124</v>
      </c>
      <c r="H27" s="28">
        <v>1010.328</v>
      </c>
      <c r="I27" s="27">
        <v>5324.944</v>
      </c>
      <c r="J27" s="28">
        <v>1037.54</v>
      </c>
      <c r="K27" s="27">
        <v>6374.276</v>
      </c>
      <c r="L27" s="27">
        <v>1032.681</v>
      </c>
      <c r="M27" s="63">
        <v>6714.302</v>
      </c>
      <c r="N27" s="28">
        <v>975.001</v>
      </c>
      <c r="O27" s="28">
        <v>7118.295</v>
      </c>
      <c r="P27" s="28">
        <v>969.374</v>
      </c>
      <c r="Q27" s="27">
        <v>9155.246</v>
      </c>
      <c r="R27" s="28">
        <v>1043.18</v>
      </c>
      <c r="S27" s="27">
        <v>9242.199</v>
      </c>
      <c r="T27" s="27">
        <v>1085.511</v>
      </c>
      <c r="U27" s="63">
        <v>11294.186</v>
      </c>
      <c r="V27" s="28">
        <v>1077.066</v>
      </c>
      <c r="W27" s="27">
        <v>11808.826</v>
      </c>
      <c r="X27" s="29">
        <v>1068.739</v>
      </c>
      <c r="Y27" s="28">
        <f t="shared" si="0"/>
        <v>11442.026</v>
      </c>
      <c r="Z27" s="29">
        <f t="shared" si="1"/>
        <v>1008.103</v>
      </c>
      <c r="AA27" s="59"/>
      <c r="AB27" s="10"/>
      <c r="AC27" s="10"/>
    </row>
    <row r="28" spans="2:29" ht="28.5" customHeight="1" thickBot="1">
      <c r="B28" s="170" t="s">
        <v>20</v>
      </c>
      <c r="C28" s="171"/>
      <c r="D28" s="172"/>
      <c r="E28" s="27">
        <v>1612.252</v>
      </c>
      <c r="F28" s="27">
        <v>316.642</v>
      </c>
      <c r="G28" s="63">
        <v>1460.046</v>
      </c>
      <c r="H28" s="28">
        <v>305.849</v>
      </c>
      <c r="I28" s="27">
        <v>1428.301</v>
      </c>
      <c r="J28" s="28">
        <v>328.232</v>
      </c>
      <c r="K28" s="27">
        <v>1441.135</v>
      </c>
      <c r="L28" s="27">
        <v>348.894</v>
      </c>
      <c r="M28" s="63">
        <v>1535.727</v>
      </c>
      <c r="N28" s="28">
        <v>367.012</v>
      </c>
      <c r="O28" s="28">
        <v>2103.361</v>
      </c>
      <c r="P28" s="28">
        <v>380.847</v>
      </c>
      <c r="Q28" s="27">
        <v>2198.993</v>
      </c>
      <c r="R28" s="28">
        <v>392.24</v>
      </c>
      <c r="S28" s="27">
        <v>2464.413</v>
      </c>
      <c r="T28" s="27">
        <v>393.642</v>
      </c>
      <c r="U28" s="63">
        <v>2534.123</v>
      </c>
      <c r="V28" s="28">
        <v>396.058</v>
      </c>
      <c r="W28" s="27">
        <v>2682.114</v>
      </c>
      <c r="X28" s="29">
        <v>396.05</v>
      </c>
      <c r="Y28" s="28">
        <f t="shared" si="0"/>
        <v>2912.94</v>
      </c>
      <c r="Z28" s="29">
        <f t="shared" si="1"/>
        <v>385.913</v>
      </c>
      <c r="AA28" s="59"/>
      <c r="AB28" s="10"/>
      <c r="AC28" s="10"/>
    </row>
    <row r="29" spans="2:29" ht="28.5" customHeight="1" thickBot="1">
      <c r="B29" s="161" t="s">
        <v>68</v>
      </c>
      <c r="C29" s="162"/>
      <c r="D29" s="163"/>
      <c r="E29" s="27">
        <v>25550.569</v>
      </c>
      <c r="F29" s="27">
        <v>3218.945</v>
      </c>
      <c r="G29" s="63">
        <v>24385.652</v>
      </c>
      <c r="H29" s="28">
        <v>3616.614</v>
      </c>
      <c r="I29" s="27">
        <v>23687.924</v>
      </c>
      <c r="J29" s="28">
        <v>3881.827</v>
      </c>
      <c r="K29" s="27">
        <v>23257.781</v>
      </c>
      <c r="L29" s="27">
        <v>4125.023</v>
      </c>
      <c r="M29" s="63">
        <v>23558.975</v>
      </c>
      <c r="N29" s="28">
        <v>4369.397</v>
      </c>
      <c r="O29" s="28">
        <v>23296.875</v>
      </c>
      <c r="P29" s="28">
        <v>4593.518</v>
      </c>
      <c r="Q29" s="27">
        <v>22173.548</v>
      </c>
      <c r="R29" s="28">
        <v>4779.363</v>
      </c>
      <c r="S29" s="27">
        <v>21514.93</v>
      </c>
      <c r="T29" s="27">
        <v>4831.951</v>
      </c>
      <c r="U29" s="63">
        <v>22371.965</v>
      </c>
      <c r="V29" s="28">
        <v>4876.63</v>
      </c>
      <c r="W29" s="27">
        <v>23087.525</v>
      </c>
      <c r="X29" s="29">
        <v>4875.502</v>
      </c>
      <c r="Y29" s="28">
        <f t="shared" si="0"/>
        <v>25379.71</v>
      </c>
      <c r="Z29" s="29">
        <f t="shared" si="1"/>
        <v>4743.154</v>
      </c>
      <c r="AA29" s="59"/>
      <c r="AB29" s="10"/>
      <c r="AC29" s="10"/>
    </row>
    <row r="30" spans="2:29" ht="28.5" customHeight="1" thickBot="1" thickTop="1">
      <c r="B30" s="186" t="s">
        <v>13</v>
      </c>
      <c r="C30" s="177"/>
      <c r="D30" s="187"/>
      <c r="E30" s="30">
        <f>+E7+E9+E12+E14+E15++E16+E17+E18</f>
        <v>481119.92000000004</v>
      </c>
      <c r="F30" s="30">
        <f>+F7+F9+F12+F14+F15++F16+F17+F18</f>
        <v>72181.68500000001</v>
      </c>
      <c r="G30" s="30">
        <f>+G7+G9+G12+G14+G15++G16+G17+G18</f>
        <v>478551.04099999997</v>
      </c>
      <c r="H30" s="30">
        <f>+H7+H9+H12+H14+H15++H16+H17+H18</f>
        <v>84000.023</v>
      </c>
      <c r="I30" s="30">
        <f aca="true" t="shared" si="2" ref="I30:N30">+I5+I9+I10+I14+I15++I16+I17+I18</f>
        <v>489364.00499999995</v>
      </c>
      <c r="J30" s="30">
        <f t="shared" si="2"/>
        <v>96711.288</v>
      </c>
      <c r="K30" s="30">
        <f t="shared" si="2"/>
        <v>478007.26300000004</v>
      </c>
      <c r="L30" s="101">
        <f t="shared" si="2"/>
        <v>103607.573</v>
      </c>
      <c r="M30" s="30">
        <f t="shared" si="2"/>
        <v>468321.14300000004</v>
      </c>
      <c r="N30" s="101">
        <f t="shared" si="2"/>
        <v>110310.99</v>
      </c>
      <c r="O30" s="30">
        <v>462126.84699999995</v>
      </c>
      <c r="P30" s="101">
        <v>117204.253</v>
      </c>
      <c r="Q30" s="30">
        <v>457260.37200000003</v>
      </c>
      <c r="R30" s="107">
        <v>121961.434</v>
      </c>
      <c r="S30" s="30">
        <v>446970.974</v>
      </c>
      <c r="T30" s="101">
        <v>124702.089</v>
      </c>
      <c r="U30" s="101">
        <v>433580.74799999996</v>
      </c>
      <c r="V30" s="107">
        <v>126737.175</v>
      </c>
      <c r="W30" s="30">
        <v>421288.46599999996</v>
      </c>
      <c r="X30" s="31">
        <v>128296.60300000002</v>
      </c>
      <c r="Y30" s="154">
        <f>+Y5+Y9+Y10+Y14+Y15++Y16+Y17+Y18</f>
        <v>413473.7630000001</v>
      </c>
      <c r="Z30" s="149">
        <f>+Z5+Z9+Z10+Z14+Z15++Z16+Z17+Z18</f>
        <v>126538.57199999999</v>
      </c>
      <c r="AA30" s="59"/>
      <c r="AB30" s="10"/>
      <c r="AC30" s="10"/>
    </row>
    <row r="31" spans="2:29" ht="28.5" customHeight="1" thickBot="1" thickTop="1">
      <c r="B31" s="186" t="s">
        <v>12</v>
      </c>
      <c r="C31" s="177"/>
      <c r="D31" s="187"/>
      <c r="E31" s="30">
        <f>+E19+E20+E21+E22+E23+E24+E25+E26+E27+E28+E29+E8+E13</f>
        <v>154257.25</v>
      </c>
      <c r="F31" s="30">
        <f>+F19+F20+F21+F22+F23+F24+F25+F26+F27+F28+F29+F8+F13</f>
        <v>24526.522999999994</v>
      </c>
      <c r="G31" s="30">
        <f>+G19+G20+G21+G22+G23+G24+G25+G26+G27+G28+G29+G8+G13</f>
        <v>151134.22400000002</v>
      </c>
      <c r="H31" s="30">
        <f>+H19+H20+H21+H22+H23+H24+H25+H26+H27+H28+H29+H8+H13</f>
        <v>26864.199</v>
      </c>
      <c r="I31" s="30">
        <f>I19+I20+I21+I22+I23+I24+I25+I26+I27+I28+I29</f>
        <v>123411.083</v>
      </c>
      <c r="J31" s="30">
        <f>+J19+J20+J21+J22+J23+J24+J25+J26+J27+J28+J29+J8+J13</f>
        <v>22340.178000000004</v>
      </c>
      <c r="K31" s="30">
        <f>K19+K20+K21+K22+K23+K24+K25+K26+K27+K28+K29</f>
        <v>122634.908</v>
      </c>
      <c r="L31" s="101">
        <f>+L19+L20+L21+L22+L23+L24+L25+L26+L27+L28+L29</f>
        <v>23161.280000000006</v>
      </c>
      <c r="M31" s="30">
        <f>M19+M20+M21+M22+M23+M24+M25+M26+M27+M28+M29</f>
        <v>121739.70200000002</v>
      </c>
      <c r="N31" s="101">
        <f>+N19+N20+N21+N22+N23+N24+N25+N26+N27+N28+N29</f>
        <v>23773.153</v>
      </c>
      <c r="O31" s="30">
        <v>121017.45199999998</v>
      </c>
      <c r="P31" s="101">
        <v>24016.923</v>
      </c>
      <c r="Q31" s="30">
        <v>124263.797</v>
      </c>
      <c r="R31" s="107">
        <v>24413.453</v>
      </c>
      <c r="S31" s="30">
        <v>123397.76199999999</v>
      </c>
      <c r="T31" s="101">
        <v>24535.509</v>
      </c>
      <c r="U31" s="101">
        <v>124099.00600000002</v>
      </c>
      <c r="V31" s="107">
        <v>24467.139</v>
      </c>
      <c r="W31" s="30">
        <v>125374.886</v>
      </c>
      <c r="X31" s="31">
        <v>24190.086000000003</v>
      </c>
      <c r="Y31" s="154">
        <f>Y19+Y20+Y21+Y22+Y23+Y24+Y25+Y26+Y27+Y28+Y29</f>
        <v>128529.30099999998</v>
      </c>
      <c r="Z31" s="149">
        <f>Z19+Z20+Z21+Z22+Z23+Z24+Z25+Z26+Z27+Z28+Z29</f>
        <v>23432.292999999998</v>
      </c>
      <c r="AA31" s="59"/>
      <c r="AB31" s="10"/>
      <c r="AC31" s="10"/>
    </row>
    <row r="32" spans="2:29" ht="28.5" customHeight="1" thickBot="1" thickTop="1">
      <c r="B32" s="188" t="s">
        <v>14</v>
      </c>
      <c r="C32" s="168"/>
      <c r="D32" s="189"/>
      <c r="E32" s="32">
        <f aca="true" t="shared" si="3" ref="E32:J32">E30+E31</f>
        <v>635377.17</v>
      </c>
      <c r="F32" s="32">
        <f t="shared" si="3"/>
        <v>96708.20800000001</v>
      </c>
      <c r="G32" s="32">
        <f t="shared" si="3"/>
        <v>629685.265</v>
      </c>
      <c r="H32" s="32">
        <f t="shared" si="3"/>
        <v>110864.22200000001</v>
      </c>
      <c r="I32" s="32">
        <f t="shared" si="3"/>
        <v>612775.088</v>
      </c>
      <c r="J32" s="32">
        <f t="shared" si="3"/>
        <v>119051.466</v>
      </c>
      <c r="K32" s="32">
        <f>SUM(K30:K31)</f>
        <v>600642.1710000001</v>
      </c>
      <c r="L32" s="66">
        <f>SUM(L30:L31)</f>
        <v>126768.853</v>
      </c>
      <c r="M32" s="32">
        <f>SUM(M30:M31)</f>
        <v>590060.8450000001</v>
      </c>
      <c r="N32" s="66">
        <f>SUM(N30:N31)</f>
        <v>134084.143</v>
      </c>
      <c r="O32" s="32">
        <v>583144.2989999999</v>
      </c>
      <c r="P32" s="66">
        <v>141221.176</v>
      </c>
      <c r="Q32" s="32">
        <v>581524.169</v>
      </c>
      <c r="R32" s="33">
        <v>146374.887</v>
      </c>
      <c r="S32" s="32">
        <v>570368.736</v>
      </c>
      <c r="T32" s="66">
        <v>149237.598</v>
      </c>
      <c r="U32" s="66">
        <v>557679.754</v>
      </c>
      <c r="V32" s="33">
        <v>151204.314</v>
      </c>
      <c r="W32" s="32">
        <v>546663.352</v>
      </c>
      <c r="X32" s="34">
        <v>152486.689</v>
      </c>
      <c r="Y32" s="92">
        <f>SUM(Y30:Y31)</f>
        <v>542003.064</v>
      </c>
      <c r="Z32" s="93">
        <f>SUM(Z30:Z31)</f>
        <v>149970.865</v>
      </c>
      <c r="AA32" s="59"/>
      <c r="AB32" s="10"/>
      <c r="AC32" s="10"/>
    </row>
    <row r="33" spans="5:29" ht="28.5" customHeight="1" thickBot="1"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56"/>
      <c r="X33" s="53"/>
      <c r="Y33" s="53"/>
      <c r="Z33" s="53"/>
      <c r="AA33" s="59"/>
      <c r="AB33" s="10"/>
      <c r="AC33" s="10"/>
    </row>
    <row r="34" spans="2:29" ht="28.5" customHeight="1">
      <c r="B34" s="178" t="s">
        <v>97</v>
      </c>
      <c r="C34" s="179"/>
      <c r="D34" s="180"/>
      <c r="E34" s="36">
        <f>E30/$E30*100</f>
        <v>100</v>
      </c>
      <c r="F34" s="67" t="s">
        <v>24</v>
      </c>
      <c r="G34" s="36">
        <f>G30/$E30*100</f>
        <v>99.46606263985078</v>
      </c>
      <c r="H34" s="67" t="s">
        <v>24</v>
      </c>
      <c r="I34" s="36">
        <f>I30/$E30*100</f>
        <v>101.71351978109738</v>
      </c>
      <c r="J34" s="67" t="s">
        <v>24</v>
      </c>
      <c r="K34" s="36">
        <f>K30/$E30*100</f>
        <v>99.35303925890243</v>
      </c>
      <c r="L34" s="67" t="s">
        <v>24</v>
      </c>
      <c r="M34" s="36">
        <f>M30/$E30*100</f>
        <v>97.33979482703606</v>
      </c>
      <c r="N34" s="67" t="s">
        <v>24</v>
      </c>
      <c r="O34" s="36">
        <f>O30/$E30*100</f>
        <v>96.05232038615236</v>
      </c>
      <c r="P34" s="67" t="s">
        <v>24</v>
      </c>
      <c r="Q34" s="36">
        <f>Q30/$E30*100</f>
        <v>95.04083140020475</v>
      </c>
      <c r="R34" s="67" t="s">
        <v>24</v>
      </c>
      <c r="S34" s="36">
        <f>S30/$E30*100</f>
        <v>92.90219660828011</v>
      </c>
      <c r="T34" s="67" t="s">
        <v>24</v>
      </c>
      <c r="U34" s="36">
        <f>U30/$E30*100</f>
        <v>90.1190597138443</v>
      </c>
      <c r="V34" s="122" t="s">
        <v>24</v>
      </c>
      <c r="W34" s="36">
        <f>W30/$E30*100</f>
        <v>87.56412871036392</v>
      </c>
      <c r="X34" s="126" t="s">
        <v>24</v>
      </c>
      <c r="Y34" s="125">
        <f>Y30/$E30*100</f>
        <v>85.93985528597528</v>
      </c>
      <c r="Z34" s="126" t="s">
        <v>24</v>
      </c>
      <c r="AA34" s="59"/>
      <c r="AB34" s="10"/>
      <c r="AC34" s="10"/>
    </row>
    <row r="35" spans="2:29" ht="28.5" customHeight="1">
      <c r="B35" s="181" t="s">
        <v>98</v>
      </c>
      <c r="C35" s="182"/>
      <c r="D35" s="183"/>
      <c r="E35" s="37">
        <f>E31/$E31*100</f>
        <v>100</v>
      </c>
      <c r="F35" s="68" t="s">
        <v>24</v>
      </c>
      <c r="G35" s="37">
        <f>G31/$E31*100</f>
        <v>97.97544296945524</v>
      </c>
      <c r="H35" s="68" t="s">
        <v>24</v>
      </c>
      <c r="I35" s="37">
        <f>I31/$E31*100</f>
        <v>80.00342479851028</v>
      </c>
      <c r="J35" s="68" t="s">
        <v>24</v>
      </c>
      <c r="K35" s="37">
        <f>K31/$E31*100</f>
        <v>79.50025557955946</v>
      </c>
      <c r="L35" s="68" t="s">
        <v>24</v>
      </c>
      <c r="M35" s="37">
        <f>M31/$E31*100</f>
        <v>78.91992240235062</v>
      </c>
      <c r="N35" s="68" t="s">
        <v>24</v>
      </c>
      <c r="O35" s="37">
        <f>O31/$E31*100</f>
        <v>78.45171102168617</v>
      </c>
      <c r="P35" s="68" t="s">
        <v>24</v>
      </c>
      <c r="Q35" s="37">
        <f>Q31/$E31*100</f>
        <v>80.55621178259045</v>
      </c>
      <c r="R35" s="68" t="s">
        <v>24</v>
      </c>
      <c r="S35" s="37">
        <f>S31/$E31*100</f>
        <v>79.99478922384522</v>
      </c>
      <c r="T35" s="68" t="s">
        <v>24</v>
      </c>
      <c r="U35" s="37">
        <f>U31/$E31*100</f>
        <v>80.44938309220477</v>
      </c>
      <c r="V35" s="123" t="s">
        <v>24</v>
      </c>
      <c r="W35" s="37">
        <f>W31/$E31*100</f>
        <v>81.27649494594257</v>
      </c>
      <c r="X35" s="128" t="s">
        <v>24</v>
      </c>
      <c r="Y35" s="127">
        <f>Y31/$E31*100</f>
        <v>83.32140045281501</v>
      </c>
      <c r="Z35" s="128" t="s">
        <v>24</v>
      </c>
      <c r="AA35" s="59"/>
      <c r="AB35" s="10"/>
      <c r="AC35" s="10"/>
    </row>
    <row r="36" spans="2:29" ht="28.5" customHeight="1" thickBot="1">
      <c r="B36" s="174" t="s">
        <v>99</v>
      </c>
      <c r="C36" s="175"/>
      <c r="D36" s="176"/>
      <c r="E36" s="38">
        <f>E32/$E32*100</f>
        <v>100</v>
      </c>
      <c r="F36" s="69" t="s">
        <v>24</v>
      </c>
      <c r="G36" s="38">
        <f>G32/$E32*100</f>
        <v>99.10416910321156</v>
      </c>
      <c r="H36" s="69" t="s">
        <v>24</v>
      </c>
      <c r="I36" s="38">
        <f>I32/$E32*100</f>
        <v>96.44272991426493</v>
      </c>
      <c r="J36" s="69" t="s">
        <v>24</v>
      </c>
      <c r="K36" s="38">
        <f>K32/$E32*100</f>
        <v>94.53316854302462</v>
      </c>
      <c r="L36" s="69" t="s">
        <v>24</v>
      </c>
      <c r="M36" s="38">
        <f>M32/$E32*100</f>
        <v>92.8678071640503</v>
      </c>
      <c r="N36" s="69" t="s">
        <v>24</v>
      </c>
      <c r="O36" s="38">
        <f>O32/$E32*100</f>
        <v>91.7792338997638</v>
      </c>
      <c r="P36" s="69" t="s">
        <v>24</v>
      </c>
      <c r="Q36" s="38">
        <f>Q32/$E32*100</f>
        <v>91.5242467714098</v>
      </c>
      <c r="R36" s="69" t="s">
        <v>24</v>
      </c>
      <c r="S36" s="38">
        <f>S32/$E32*100</f>
        <v>89.76852851039642</v>
      </c>
      <c r="T36" s="69" t="s">
        <v>24</v>
      </c>
      <c r="U36" s="38">
        <f>U32/$E32*100</f>
        <v>87.77144983034249</v>
      </c>
      <c r="V36" s="124" t="s">
        <v>24</v>
      </c>
      <c r="W36" s="38">
        <f>W32/$E32*100</f>
        <v>86.03761321798828</v>
      </c>
      <c r="X36" s="130" t="s">
        <v>24</v>
      </c>
      <c r="Y36" s="129">
        <f>Y32/$E32*100</f>
        <v>85.30414525281101</v>
      </c>
      <c r="Z36" s="130" t="s">
        <v>24</v>
      </c>
      <c r="AA36" s="59"/>
      <c r="AB36" s="10"/>
      <c r="AC36" s="10"/>
    </row>
    <row r="37" spans="2:29" ht="28.5" customHeight="1">
      <c r="B37" s="16" t="s">
        <v>17</v>
      </c>
      <c r="C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59"/>
      <c r="AB37" s="10"/>
      <c r="AC37" s="10"/>
    </row>
    <row r="38" spans="5:29" ht="28.5" customHeight="1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59"/>
      <c r="AB38" s="10"/>
      <c r="AC38" s="10"/>
    </row>
    <row r="39" spans="5:29" ht="28.5" customHeight="1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59"/>
      <c r="AB39" s="10"/>
      <c r="AC39" s="10"/>
    </row>
    <row r="40" spans="5:29" ht="28.5" customHeight="1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59"/>
      <c r="AB40" s="10"/>
      <c r="AC40" s="10"/>
    </row>
    <row r="41" spans="5:29" ht="28.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59"/>
      <c r="AB41" s="10"/>
      <c r="AC41" s="10"/>
    </row>
    <row r="42" spans="5:29" ht="28.5" customHeight="1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59"/>
      <c r="AB42" s="10"/>
      <c r="AC42" s="10"/>
    </row>
    <row r="43" spans="5:29" ht="28.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59"/>
      <c r="AB43" s="10"/>
      <c r="AC43" s="10"/>
    </row>
    <row r="44" spans="5:29" ht="28.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59"/>
      <c r="AB44" s="10"/>
      <c r="AC44" s="10"/>
    </row>
    <row r="45" spans="5:29" ht="28.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59"/>
      <c r="AB45" s="10"/>
      <c r="AC45" s="10"/>
    </row>
    <row r="46" spans="5:29" ht="28.5" customHeight="1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59"/>
      <c r="AB46" s="10"/>
      <c r="AC46" s="10"/>
    </row>
    <row r="47" spans="5:29" ht="28.5" customHeight="1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59"/>
      <c r="AB47" s="10"/>
      <c r="AC47" s="10"/>
    </row>
    <row r="48" spans="5:29" ht="28.5" customHeight="1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59"/>
      <c r="AB48" s="10"/>
      <c r="AC48" s="10"/>
    </row>
    <row r="49" spans="5:29" ht="28.5" customHeight="1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59"/>
      <c r="AB49" s="10"/>
      <c r="AC49" s="10"/>
    </row>
    <row r="50" spans="5:29" ht="28.5" customHeight="1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59"/>
      <c r="AB50" s="10"/>
      <c r="AC50" s="10"/>
    </row>
    <row r="51" spans="5:29" ht="28.5" customHeight="1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59"/>
      <c r="AB51" s="10"/>
      <c r="AC51" s="10"/>
    </row>
    <row r="52" spans="5:29" ht="28.5" customHeight="1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59"/>
      <c r="AB52" s="10"/>
      <c r="AC52" s="10"/>
    </row>
    <row r="53" spans="5:29" ht="28.5" customHeight="1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59"/>
      <c r="AB53" s="10"/>
      <c r="AC53" s="10"/>
    </row>
    <row r="54" spans="5:29" ht="28.5" customHeight="1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59"/>
      <c r="AB54" s="10"/>
      <c r="AC54" s="10"/>
    </row>
    <row r="55" spans="5:29" ht="28.5" customHeight="1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59"/>
      <c r="AB55" s="10"/>
      <c r="AC55" s="10"/>
    </row>
    <row r="56" spans="5:29" ht="28.5" customHeight="1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59"/>
      <c r="AB56" s="10"/>
      <c r="AC56" s="10"/>
    </row>
    <row r="57" spans="5:29" ht="28.5" customHeight="1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59"/>
      <c r="AB57" s="10"/>
      <c r="AC57" s="10"/>
    </row>
    <row r="58" spans="5:29" ht="28.5" customHeight="1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59"/>
      <c r="AB58" s="10"/>
      <c r="AC58" s="10"/>
    </row>
    <row r="59" spans="5:29" ht="28.5" customHeight="1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59"/>
      <c r="AB59" s="10"/>
      <c r="AC59" s="10"/>
    </row>
    <row r="60" spans="5:29" ht="28.5" customHeight="1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59"/>
      <c r="AB60" s="10"/>
      <c r="AC60" s="10"/>
    </row>
    <row r="61" spans="5:29" ht="28.5" customHeight="1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59"/>
      <c r="AB61" s="10"/>
      <c r="AC61" s="10"/>
    </row>
    <row r="62" spans="5:29" ht="28.5" customHeight="1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59"/>
      <c r="AB62" s="11"/>
      <c r="AC62" s="10"/>
    </row>
    <row r="63" spans="5:29" ht="28.5" customHeight="1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59"/>
      <c r="AB63" s="11"/>
      <c r="AC63" s="10"/>
    </row>
    <row r="64" spans="5:29" ht="28.5" customHeight="1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59"/>
      <c r="AB64" s="11"/>
      <c r="AC64" s="11"/>
    </row>
    <row r="65" spans="5:29" ht="28.5" customHeight="1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59"/>
      <c r="AB65" s="11"/>
      <c r="AC65" s="11"/>
    </row>
    <row r="66" spans="5:29" ht="28.5" customHeight="1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59"/>
      <c r="AB66" s="11"/>
      <c r="AC66" s="11"/>
    </row>
    <row r="67" spans="5:29" ht="28.5" customHeight="1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59"/>
      <c r="AB67" s="11"/>
      <c r="AC67" s="11"/>
    </row>
    <row r="68" spans="5:29" ht="28.5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59"/>
      <c r="AB68" s="11"/>
      <c r="AC68" s="11"/>
    </row>
    <row r="69" spans="5:29" ht="28.5" customHeight="1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59"/>
      <c r="AB69" s="11"/>
      <c r="AC69" s="11"/>
    </row>
    <row r="70" spans="5:29" ht="28.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59"/>
      <c r="AB70" s="11"/>
      <c r="AC70" s="11"/>
    </row>
    <row r="71" spans="5:29" ht="28.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59"/>
      <c r="AB71" s="11"/>
      <c r="AC71" s="11"/>
    </row>
    <row r="72" spans="5:29" ht="28.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59"/>
      <c r="AB72" s="11"/>
      <c r="AC72" s="11"/>
    </row>
    <row r="73" spans="5:29" ht="28.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59"/>
      <c r="AB73" s="11"/>
      <c r="AC73" s="11"/>
    </row>
    <row r="74" spans="5:29" ht="28.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59"/>
      <c r="AB74" s="11"/>
      <c r="AC74" s="11"/>
    </row>
    <row r="75" spans="5:29" ht="28.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59"/>
      <c r="AB75" s="11"/>
      <c r="AC75" s="11"/>
    </row>
    <row r="76" spans="5:29" ht="28.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59"/>
      <c r="AB76" s="11"/>
      <c r="AC76" s="11"/>
    </row>
    <row r="77" spans="5:29" ht="28.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59"/>
      <c r="AB77" s="11"/>
      <c r="AC77" s="11"/>
    </row>
    <row r="78" spans="5:29" ht="28.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59"/>
      <c r="AB78" s="11"/>
      <c r="AC78" s="11"/>
    </row>
    <row r="79" spans="5:29" ht="28.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59"/>
      <c r="AB79" s="11"/>
      <c r="AC79" s="11"/>
    </row>
    <row r="80" spans="5:29" ht="28.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59"/>
      <c r="AB80" s="11"/>
      <c r="AC80" s="11"/>
    </row>
    <row r="81" spans="5:29" ht="28.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59"/>
      <c r="AB81" s="11"/>
      <c r="AC81" s="11"/>
    </row>
    <row r="82" spans="5:29" ht="28.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59"/>
      <c r="AB82" s="11"/>
      <c r="AC82" s="11"/>
    </row>
    <row r="83" spans="5:29" ht="28.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59"/>
      <c r="AB83" s="11"/>
      <c r="AC83" s="11"/>
    </row>
    <row r="84" spans="5:29" ht="28.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59"/>
      <c r="AB84" s="11"/>
      <c r="AC84" s="11"/>
    </row>
    <row r="85" spans="5:29" ht="28.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59"/>
      <c r="AB85" s="11"/>
      <c r="AC85" s="11"/>
    </row>
    <row r="86" spans="5:29" ht="28.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59"/>
      <c r="AB86" s="11"/>
      <c r="AC86" s="11"/>
    </row>
    <row r="87" spans="27:29" ht="28.5" customHeight="1">
      <c r="AA87" s="59"/>
      <c r="AB87" s="11"/>
      <c r="AC87" s="11"/>
    </row>
    <row r="88" spans="27:29" ht="28.5" customHeight="1">
      <c r="AA88" s="59"/>
      <c r="AB88" s="11"/>
      <c r="AC88" s="11"/>
    </row>
    <row r="89" spans="27:29" ht="28.5" customHeight="1">
      <c r="AA89" s="59"/>
      <c r="AB89" s="11"/>
      <c r="AC89" s="11"/>
    </row>
    <row r="90" spans="27:29" ht="28.5" customHeight="1">
      <c r="AA90" s="59"/>
      <c r="AB90" s="11"/>
      <c r="AC90" s="11"/>
    </row>
    <row r="91" spans="27:29" ht="28.5" customHeight="1">
      <c r="AA91" s="59"/>
      <c r="AB91" s="11"/>
      <c r="AC91" s="11"/>
    </row>
    <row r="92" spans="27:29" ht="28.5" customHeight="1">
      <c r="AA92" s="59"/>
      <c r="AB92" s="11"/>
      <c r="AC92" s="11"/>
    </row>
    <row r="93" spans="27:29" ht="28.5" customHeight="1">
      <c r="AA93" s="59"/>
      <c r="AB93" s="11"/>
      <c r="AC93" s="11"/>
    </row>
    <row r="94" spans="27:29" ht="28.5" customHeight="1">
      <c r="AA94" s="59"/>
      <c r="AB94" s="11"/>
      <c r="AC94" s="11"/>
    </row>
    <row r="95" spans="27:29" ht="28.5" customHeight="1">
      <c r="AA95" s="59"/>
      <c r="AC95" s="11"/>
    </row>
    <row r="96" spans="27:29" ht="28.5" customHeight="1">
      <c r="AA96" s="59"/>
      <c r="AB96" s="11"/>
      <c r="AC96" s="11"/>
    </row>
    <row r="97" spans="27:28" ht="28.5" customHeight="1">
      <c r="AA97" s="53"/>
      <c r="AB97" s="11"/>
    </row>
    <row r="98" spans="27:29" ht="28.5" customHeight="1">
      <c r="AA98" s="60"/>
      <c r="AB98" s="11"/>
      <c r="AC98" s="11"/>
    </row>
    <row r="99" spans="27:29" ht="28.5" customHeight="1">
      <c r="AA99" s="60"/>
      <c r="AC99" s="11"/>
    </row>
    <row r="100" spans="27:29" ht="28.5" customHeight="1">
      <c r="AA100" s="60"/>
      <c r="AC100" s="11"/>
    </row>
    <row r="101" ht="28.5" customHeight="1">
      <c r="AA101" s="8"/>
    </row>
    <row r="102" ht="28.5" customHeight="1">
      <c r="AA102" s="8"/>
    </row>
    <row r="103" ht="28.5" customHeight="1">
      <c r="AA103" s="8"/>
    </row>
    <row r="104" ht="28.5" customHeight="1">
      <c r="AA104" s="8"/>
    </row>
    <row r="105" ht="28.5" customHeight="1">
      <c r="AA105" s="8"/>
    </row>
    <row r="106" ht="28.5" customHeight="1">
      <c r="AA106" s="8"/>
    </row>
    <row r="107" ht="28.5" customHeight="1">
      <c r="AA107" s="8"/>
    </row>
    <row r="108" ht="28.5" customHeight="1">
      <c r="AA108" s="8"/>
    </row>
    <row r="109" ht="28.5" customHeight="1">
      <c r="AA109" s="8"/>
    </row>
    <row r="110" ht="28.5" customHeight="1">
      <c r="AA110" s="8"/>
    </row>
    <row r="111" ht="28.5" customHeight="1">
      <c r="AA111" s="8"/>
    </row>
    <row r="112" ht="28.5" customHeight="1">
      <c r="AA112" s="8"/>
    </row>
    <row r="113" ht="28.5" customHeight="1">
      <c r="AA113" s="8"/>
    </row>
    <row r="114" ht="28.5" customHeight="1">
      <c r="AA114" s="8"/>
    </row>
    <row r="115" ht="28.5" customHeight="1">
      <c r="AA115" s="8"/>
    </row>
    <row r="116" ht="28.5" customHeight="1">
      <c r="AA116" s="8"/>
    </row>
    <row r="117" ht="28.5" customHeight="1">
      <c r="AA117" s="8"/>
    </row>
    <row r="118" ht="28.5" customHeight="1">
      <c r="AA118" s="8"/>
    </row>
    <row r="119" ht="28.5" customHeight="1">
      <c r="AA119" s="8"/>
    </row>
    <row r="120" ht="28.5" customHeight="1">
      <c r="AA120" s="8"/>
    </row>
    <row r="121" ht="28.5" customHeight="1">
      <c r="AA121" s="8"/>
    </row>
    <row r="122" ht="28.5" customHeight="1">
      <c r="AA122" s="8"/>
    </row>
    <row r="123" ht="28.5" customHeight="1">
      <c r="AA123" s="8"/>
    </row>
    <row r="124" ht="28.5" customHeight="1">
      <c r="AA124" s="8"/>
    </row>
    <row r="125" ht="28.5" customHeight="1">
      <c r="AA125" s="8"/>
    </row>
    <row r="126" ht="28.5" customHeight="1">
      <c r="AA126" s="8"/>
    </row>
    <row r="127" ht="28.5" customHeight="1">
      <c r="AA127" s="8"/>
    </row>
    <row r="128" ht="28.5" customHeight="1">
      <c r="AA128" s="8"/>
    </row>
    <row r="129" ht="28.5" customHeight="1">
      <c r="AA129" s="8"/>
    </row>
    <row r="130" ht="28.5" customHeight="1">
      <c r="AA130" s="8"/>
    </row>
    <row r="131" ht="28.5" customHeight="1">
      <c r="AA131" s="8"/>
    </row>
    <row r="132" ht="28.5" customHeight="1">
      <c r="AA132" s="8"/>
    </row>
    <row r="133" ht="28.5" customHeight="1">
      <c r="AA133" s="8"/>
    </row>
    <row r="134" ht="28.5" customHeight="1">
      <c r="AA134" s="8"/>
    </row>
    <row r="135" ht="28.5" customHeight="1">
      <c r="AA135" s="8"/>
    </row>
    <row r="136" ht="28.5" customHeight="1">
      <c r="AA136" s="8"/>
    </row>
    <row r="137" ht="28.5" customHeight="1">
      <c r="AA137" s="8"/>
    </row>
    <row r="138" ht="28.5" customHeight="1">
      <c r="AA138" s="8"/>
    </row>
    <row r="139" ht="28.5" customHeight="1">
      <c r="AA139" s="8"/>
    </row>
    <row r="140" ht="28.5" customHeight="1">
      <c r="AA140" s="8"/>
    </row>
    <row r="141" ht="28.5" customHeight="1">
      <c r="AA141" s="8"/>
    </row>
    <row r="142" ht="28.5" customHeight="1">
      <c r="AA142" s="8"/>
    </row>
    <row r="143" ht="28.5" customHeight="1">
      <c r="AA143" s="8"/>
    </row>
    <row r="144" ht="28.5" customHeight="1">
      <c r="AA144" s="8"/>
    </row>
    <row r="145" ht="28.5" customHeight="1">
      <c r="AA145" s="8"/>
    </row>
    <row r="146" ht="28.5" customHeight="1">
      <c r="AA146" s="8"/>
    </row>
    <row r="147" ht="28.5" customHeight="1">
      <c r="AA147" s="8"/>
    </row>
    <row r="148" ht="28.5" customHeight="1">
      <c r="AA148" s="8"/>
    </row>
    <row r="149" ht="28.5" customHeight="1">
      <c r="AA149" s="8"/>
    </row>
    <row r="150" ht="28.5" customHeight="1">
      <c r="AA150" s="8"/>
    </row>
  </sheetData>
  <sheetProtection/>
  <mergeCells count="37">
    <mergeCell ref="W3:X3"/>
    <mergeCell ref="Q3:R3"/>
    <mergeCell ref="B28:D28"/>
    <mergeCell ref="B23:D23"/>
    <mergeCell ref="B27:D27"/>
    <mergeCell ref="B20:D20"/>
    <mergeCell ref="B22:D22"/>
    <mergeCell ref="B26:D26"/>
    <mergeCell ref="B21:D21"/>
    <mergeCell ref="B15:D15"/>
    <mergeCell ref="K3:L3"/>
    <mergeCell ref="B29:D29"/>
    <mergeCell ref="B25:D25"/>
    <mergeCell ref="B24:D24"/>
    <mergeCell ref="B36:D36"/>
    <mergeCell ref="B30:D30"/>
    <mergeCell ref="B31:D31"/>
    <mergeCell ref="B32:D32"/>
    <mergeCell ref="B34:D34"/>
    <mergeCell ref="B35:D35"/>
    <mergeCell ref="B19:D19"/>
    <mergeCell ref="B9:D9"/>
    <mergeCell ref="B10:D10"/>
    <mergeCell ref="B14:D14"/>
    <mergeCell ref="B18:D18"/>
    <mergeCell ref="B17:D17"/>
    <mergeCell ref="B16:D16"/>
    <mergeCell ref="Y3:Z3"/>
    <mergeCell ref="B3:D4"/>
    <mergeCell ref="B5:D5"/>
    <mergeCell ref="S3:T3"/>
    <mergeCell ref="E3:F3"/>
    <mergeCell ref="G3:H3"/>
    <mergeCell ref="O3:P3"/>
    <mergeCell ref="M3:N3"/>
    <mergeCell ref="I3:J3"/>
    <mergeCell ref="U3:V3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36" r:id="rId1"/>
  <rowBreaks count="1" manualBreakCount="1">
    <brk id="1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2020-04-17T08:56:19Z</cp:lastPrinted>
  <dcterms:created xsi:type="dcterms:W3CDTF">2007-02-06T06:07:58Z</dcterms:created>
  <dcterms:modified xsi:type="dcterms:W3CDTF">2021-04-08T04:57:02Z</dcterms:modified>
  <cp:category/>
  <cp:version/>
  <cp:contentType/>
  <cp:contentStatus/>
</cp:coreProperties>
</file>