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15" windowWidth="20730" windowHeight="117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P23" i="11" l="1"/>
  <c r="AA23" i="11"/>
  <c r="V23" i="11"/>
  <c r="Q23"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CO34" i="9"/>
  <c r="BW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alcChain>
</file>

<file path=xl/sharedStrings.xml><?xml version="1.0" encoding="utf-8"?>
<sst xmlns="http://schemas.openxmlformats.org/spreadsheetml/2006/main" count="968" uniqueCount="545">
  <si>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</si>
  <si>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</si>
  <si>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</si>
  <si>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</si>
  <si>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</si>
  <si>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</si>
  <si>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</si>
  <si>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</si>
  <si>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</si>
  <si>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</si>
  <si>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</si>
  <si>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</si>
  <si>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</si>
  <si>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</si>
  <si>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</si>
  <si>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</si>
  <si>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</si>
  <si>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</si>
  <si>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</si>
  <si>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</si>
  <si>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</si>
  <si>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</si>
  <si>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</si>
  <si>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</si>
  <si>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</si>
  <si>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</si>
  <si>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</si>
  <si>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</si>
  <si>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</si>
  <si>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</si>
  <si>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</si>
  <si>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</si>
  <si>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</si>
  <si>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</si>
  <si>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</si>
  <si>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</si>
  <si>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</si>
  <si>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</si>
  <si>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</si>
  <si>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</si>
  <si>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</si>
  <si>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</si>
  <si>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</si>
  <si>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</si>
  <si>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</si>
  <si>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</si>
  <si>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</si>
  <si>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</si>
  <si>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</si>
  <si>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</si>
  <si>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</si>
  <si>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</si>
  <si>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</si>
  <si>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</si>
  <si>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</si>
  <si>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</si>
  <si>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</si>
  <si>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</si>
  <si>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</si>
  <si>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</si>
  <si>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</si>
  <si>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</si>
  <si>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</si>
  <si>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</si>
  <si>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</si>
  <si>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</si>
  <si>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</si>
  <si>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</si>
  <si>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</si>
  <si>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</si>
  <si>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</si>
  <si>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</si>
  <si>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</si>
  <si>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</si>
  <si>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</si>
  <si>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</si>
  <si>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</si>
  <si>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</si>
  <si>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</si>
  <si>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</si>
  <si>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</si>
  <si>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飯南町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</si>
  <si>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</si>
  <si>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</si>
  <si>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</si>
  <si>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</si>
  <si>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</si>
  <si>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</si>
  <si>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</si>
  <si>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</si>
  <si>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</si>
  <si>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</si>
  <si>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</si>
  <si>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</si>
  <si>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</si>
  <si>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</si>
  <si>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</si>
  <si>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</si>
  <si>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</si>
  <si>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</si>
  <si>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</si>
  <si>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</si>
  <si>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</si>
  <si>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</si>
  <si>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</si>
  <si>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</si>
  <si>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</si>
  <si>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</si>
  <si>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</si>
  <si>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</si>
  <si>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</si>
  <si>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</si>
  <si>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</si>
  <si>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</si>
  <si>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</si>
  <si>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</si>
  <si>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</si>
  <si>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</si>
  <si>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</si>
  <si>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</si>
  <si>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</si>
  <si>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</si>
  <si>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</si>
  <si>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</si>
  <si>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</si>
  <si>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</si>
  <si>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</si>
  <si>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</si>
  <si>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</si>
  <si>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</si>
  <si>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</si>
  <si>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</si>
  <si>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</si>
  <si>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</si>
  <si>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</si>
  <si>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</si>
  <si>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</si>
  <si>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</si>
  <si>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</si>
  <si>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</si>
  <si>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</si>
  <si>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</si>
  <si>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</si>
  <si>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</si>
  <si>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</si>
  <si>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</si>
  <si>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</si>
  <si>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</si>
  <si>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</si>
  <si>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</si>
  <si>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</si>
  <si>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</si>
  <si>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</si>
  <si>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</si>
  <si>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</si>
  <si>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</si>
  <si>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</si>
  <si>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</si>
  <si>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</si>
  <si>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</si>
  <si>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</si>
  <si>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</si>
  <si>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</si>
  <si>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</si>
  <si>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</si>
  <si>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</si>
  <si>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</si>
  <si>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</si>
  <si>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</si>
  <si>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</si>
  <si>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</si>
  <si>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</si>
  <si>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</si>
  <si>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</si>
  <si>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</si>
  <si>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</si>
  <si>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</si>
  <si>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</si>
  <si>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</si>
  <si>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</si>
  <si>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</si>
  <si>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</si>
  <si>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</si>
  <si>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</si>
  <si>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</si>
  <si>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</si>
  <si>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</si>
  <si>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</si>
  <si>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</si>
  <si>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</si>
  <si>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</si>
  <si>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</si>
  <si>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</si>
  <si>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</si>
  <si>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</si>
  <si>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島根県飯南町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</si>
  <si>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</si>
  <si>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</si>
  <si>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</si>
  <si>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</si>
  <si>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</si>
  <si>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</si>
  <si>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</si>
  <si>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</si>
  <si>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</si>
  <si>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</si>
  <si>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</si>
  <si>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</si>
  <si>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</si>
  <si>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</si>
  <si>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</si>
  <si>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</si>
  <si>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</si>
  <si>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</si>
  <si>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</si>
  <si>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</si>
  <si>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</si>
  <si>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</si>
  <si>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</si>
  <si>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</si>
  <si>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</si>
  <si>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</si>
  <si>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</si>
  <si>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</si>
  <si>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</si>
  <si>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</si>
  <si>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</si>
  <si>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</si>
  <si>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</si>
  <si>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</si>
  <si>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</si>
  <si>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</si>
  <si>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</si>
  <si>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</si>
  <si>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</si>
  <si>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</si>
  <si>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</si>
  <si>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</si>
  <si>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</si>
  <si>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</si>
  <si>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</si>
  <si>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</si>
  <si>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</si>
  <si>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</si>
  <si>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</si>
  <si>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</si>
  <si>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</si>
  <si>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</si>
  <si>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</si>
  <si>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</si>
  <si>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</si>
  <si>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</si>
  <si>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</si>
  <si>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</si>
  <si>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</si>
  <si>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</si>
  <si>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</si>
  <si>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</si>
  <si>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</si>
  <si>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</si>
  <si>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</si>
  <si>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</si>
  <si>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</si>
  <si>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</si>
  <si>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</si>
  <si>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</si>
  <si>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</si>
  <si>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</si>
  <si>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</si>
  <si>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</si>
  <si>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</si>
  <si>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</si>
  <si>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</si>
  <si>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</si>
  <si>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</si>
  <si>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</si>
  <si>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</si>
  <si>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</si>
  <si>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</si>
  <si>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</si>
  <si>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</si>
  <si>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</si>
  <si>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</si>
  <si>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</si>
  <si>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</si>
  <si>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</si>
  <si>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</si>
  <si>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</si>
  <si>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</si>
  <si>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</si>
  <si>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</si>
  <si>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</si>
  <si>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</si>
  <si>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</si>
  <si>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</si>
  <si>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</si>
  <si>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</si>
  <si>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</si>
  <si>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</si>
  <si>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</si>
  <si>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</si>
  <si>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</si>
  <si>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</si>
  <si>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</si>
  <si>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</si>
  <si>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</si>
  <si>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</si>
  <si>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</si>
  <si>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</si>
  <si>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</si>
  <si>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</si>
  <si>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</si>
  <si>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</si>
  <si>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</si>
  <si>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</si>
  <si>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</si>
  <si>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</si>
  <si>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</si>
  <si>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</si>
  <si>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</si>
  <si>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</si>
  <si>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</si>
  <si>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</si>
  <si>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</si>
  <si>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</si>
  <si>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</si>
  <si>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</si>
  <si>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</si>
  <si>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</si>
  <si>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</si>
  <si>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</si>
  <si>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</si>
  <si>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</si>
  <si>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</si>
  <si>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</si>
  <si>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</si>
  <si>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</si>
  <si>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</si>
  <si>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</si>
  <si>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</si>
  <si>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</si>
  <si>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</si>
  <si>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</si>
  <si>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</si>
  <si>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</si>
  <si>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</si>
  <si>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島根県飯南町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</si>
  <si>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</si>
  <si>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</si>
  <si>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</si>
  <si>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</si>
  <si>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</si>
  <si>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</si>
  <si>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</si>
  <si>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</si>
  <si>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</si>
  <si>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</si>
  <si>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</si>
  <si>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</si>
  <si>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</si>
  <si>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</si>
  <si>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</si>
  <si>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</si>
  <si>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</si>
  <si>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</si>
  <si>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</si>
  <si>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</si>
  <si>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</si>
  <si>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</si>
  <si>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</si>
  <si>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</si>
  <si>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</si>
  <si>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</si>
  <si>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</si>
  <si>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</si>
  <si>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</si>
  <si>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</si>
  <si>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</si>
  <si>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</si>
  <si>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</si>
  <si>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</si>
  <si>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後期高齢者医療事業会計</t>
    <phoneticPr fontId="5"/>
  </si>
  <si>
    <t>介護サービス事業特別会計</t>
    <phoneticPr fontId="5"/>
  </si>
  <si>
    <t>飯南病院事業会計</t>
    <phoneticPr fontId="5"/>
  </si>
  <si>
    <t>法適用企業</t>
    <phoneticPr fontId="5"/>
  </si>
  <si>
    <t>簡易水道事業会計</t>
    <phoneticPr fontId="5"/>
  </si>
  <si>
    <t>法非適用企業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</si>
  <si>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</si>
  <si>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</si>
  <si>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</si>
  <si>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</si>
  <si>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</si>
  <si>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</si>
  <si>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</si>
  <si>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</si>
  <si>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</si>
  <si>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</si>
  <si>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</si>
  <si>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</si>
  <si>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</si>
  <si>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</si>
  <si>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</si>
  <si>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</si>
  <si>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</si>
  <si>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</si>
  <si>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</si>
  <si>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</si>
  <si>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</si>
  <si>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</si>
  <si>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</si>
  <si>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</si>
  <si>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</si>
  <si>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</si>
  <si>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</si>
  <si>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</si>
  <si>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</si>
  <si>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</si>
  <si>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</si>
  <si>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</si>
  <si>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</si>
  <si>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</si>
  <si>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</si>
  <si>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</si>
  <si>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</si>
  <si>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</si>
  <si>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</si>
  <si>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</si>
  <si>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</si>
  <si>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</si>
  <si>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</si>
  <si>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</si>
  <si>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</si>
  <si>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</si>
  <si>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</si>
  <si>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</si>
  <si>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</si>
  <si>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</si>
  <si>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</si>
  <si>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</si>
  <si>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</si>
  <si>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</si>
  <si>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</si>
  <si>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</si>
  <si>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</si>
  <si>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</si>
  <si>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</si>
  <si>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</si>
  <si>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</si>
  <si>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</si>
  <si>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</si>
  <si>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</si>
  <si>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</si>
  <si>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</si>
  <si>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</si>
  <si>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</si>
  <si>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</si>
  <si>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</si>
  <si>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</si>
  <si>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</si>
  <si>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</si>
  <si>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</si>
  <si>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</si>
  <si>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</si>
  <si>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</si>
  <si>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</si>
  <si>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</si>
  <si>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</si>
  <si>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</si>
  <si>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</si>
  <si>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</si>
  <si>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</si>
  <si>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</si>
  <si>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</si>
  <si>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</si>
  <si>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</si>
  <si>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</si>
  <si>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</si>
  <si>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</si>
  <si>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</si>
  <si>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</si>
  <si>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</si>
  <si>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</si>
  <si>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</si>
  <si>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</si>
  <si>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</si>
  <si>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</si>
  <si>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</si>
  <si>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</si>
  <si>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</si>
  <si>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</si>
  <si>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</si>
  <si>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</si>
  <si>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</si>
  <si>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</si>
  <si>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</si>
  <si>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</si>
  <si>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</si>
  <si>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</si>
  <si>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</si>
  <si>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</si>
  <si>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</si>
  <si>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</si>
  <si>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</si>
  <si>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</si>
  <si>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</si>
  <si>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</si>
  <si>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</si>
  <si>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</si>
  <si>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</si>
  <si>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</si>
  <si>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</si>
  <si>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</si>
  <si>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</si>
  <si>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</si>
  <si>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</si>
  <si>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</si>
  <si>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</si>
  <si>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</si>
  <si>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</si>
  <si>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</si>
  <si>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</si>
  <si>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飯南病院事業会計</t>
  </si>
  <si>
    <t>一般会計</t>
  </si>
  <si>
    <t>国民健康保険事業特別会計</t>
  </si>
  <si>
    <t>下水道事業会計</t>
  </si>
  <si>
    <t>介護サービス事業特別会計</t>
  </si>
  <si>
    <t>簡易水道事業会計</t>
  </si>
  <si>
    <t>後期高齢者医療事業会計</t>
  </si>
  <si>
    <t>その他会計（赤字）</t>
  </si>
  <si>
    <t>▲ 0.16</t>
  </si>
  <si>
    <t>▲ 0.17</t>
  </si>
  <si>
    <t>その他会計（黒字）</t>
  </si>
  <si>
    <t>-</t>
    <phoneticPr fontId="2"/>
  </si>
  <si>
    <t>雲南市・飯南町事務組合</t>
    <rPh sb="0" eb="3">
      <t>ウンナンシ</t>
    </rPh>
    <rPh sb="4" eb="7">
      <t>イイナンチョウ</t>
    </rPh>
    <rPh sb="7" eb="9">
      <t>ジム</t>
    </rPh>
    <rPh sb="9" eb="11">
      <t>クミアイ</t>
    </rPh>
    <phoneticPr fontId="2"/>
  </si>
  <si>
    <t>島根県市町村総合事務組合</t>
    <rPh sb="0" eb="3">
      <t>シマネケン</t>
    </rPh>
    <rPh sb="3" eb="6">
      <t>シチョウソン</t>
    </rPh>
    <rPh sb="6" eb="8">
      <t>ソウゴウ</t>
    </rPh>
    <rPh sb="8" eb="10">
      <t>ジム</t>
    </rPh>
    <rPh sb="10" eb="12">
      <t>クミアイ</t>
    </rPh>
    <phoneticPr fontId="2"/>
  </si>
  <si>
    <t>雲南広域連合（普通）</t>
    <rPh sb="0" eb="2">
      <t>ウンナン</t>
    </rPh>
    <rPh sb="2" eb="4">
      <t>コウイキ</t>
    </rPh>
    <rPh sb="4" eb="6">
      <t>レンゴウ</t>
    </rPh>
    <rPh sb="7" eb="9">
      <t>フツウ</t>
    </rPh>
    <phoneticPr fontId="2"/>
  </si>
  <si>
    <t>雲南広域連合（介護）</t>
    <rPh sb="0" eb="2">
      <t>ウンナン</t>
    </rPh>
    <rPh sb="2" eb="4">
      <t>コウイキ</t>
    </rPh>
    <rPh sb="4" eb="6">
      <t>レンゴウ</t>
    </rPh>
    <rPh sb="7" eb="9">
      <t>カイゴ</t>
    </rPh>
    <phoneticPr fontId="2"/>
  </si>
  <si>
    <t>雲南広域連合（下水）</t>
    <rPh sb="0" eb="2">
      <t>ウンナン</t>
    </rPh>
    <rPh sb="2" eb="4">
      <t>コウイキ</t>
    </rPh>
    <rPh sb="4" eb="6">
      <t>レンゴウ</t>
    </rPh>
    <rPh sb="7" eb="9">
      <t>ゲスイ</t>
    </rPh>
    <phoneticPr fontId="2"/>
  </si>
  <si>
    <t>島根県後期高齢者医療広域連合（普通）</t>
    <rPh sb="0" eb="3">
      <t>シマネケン</t>
    </rPh>
    <rPh sb="3" eb="5">
      <t>コウキ</t>
    </rPh>
    <rPh sb="5" eb="8">
      <t>コウレイシャ</t>
    </rPh>
    <rPh sb="8" eb="10">
      <t>イリョウ</t>
    </rPh>
    <rPh sb="10" eb="12">
      <t>コウイキ</t>
    </rPh>
    <rPh sb="12" eb="14">
      <t>レンゴウ</t>
    </rPh>
    <rPh sb="15" eb="17">
      <t>フツウ</t>
    </rPh>
    <phoneticPr fontId="2"/>
  </si>
  <si>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</si>
  <si>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t>
    <phoneticPr fontId="2"/>
  </si>
  <si>
    <t>フロンティアあかぎ</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</si>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</sst>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282588</c:v>
                </c:pt>
                <c:pt idx="1">
                  <c:v>265175</c:v>
                </c:pt>
                <c:pt idx="2">
                  <c:v>193302</c:v>
                </c:pt>
                <c:pt idx="3">
                  <c:v>194354</c:v>
                </c:pt>
                <c:pt idx="4">
                  <c:v>285079</c:v>
                </c:pt>
              </c:numCache>
            </c:numRef>
          </c:val>
          <c:smooth val="0"/>
        </c:ser>
        <c:dLbls>
          <c:showLegendKey val="0"/>
          <c:showVal val="0"/>
          <c:showCatName val="0"/>
          <c:showSerName val="0"/>
          <c:showPercent val="0"/>
          <c:showBubbleSize val="0"/>
        </c:dLbls>
        <c:marker val="1"/>
        <c:smooth val="0"/>
        <c:axId val="134180864"/>
        <c:axId val="134182784"/>
      </c:lineChart>
      <c:catAx>
        <c:axId val="134180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182784"/>
        <c:crosses val="autoZero"/>
        <c:auto val="1"/>
        <c:lblAlgn val="ctr"/>
        <c:lblOffset val="100"/>
        <c:tickLblSkip val="1"/>
        <c:tickMarkSkip val="1"/>
        <c:noMultiLvlLbl val="0"/>
      </c:catAx>
      <c:valAx>
        <c:axId val="134182784"/>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180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1.48</c:v>
                </c:pt>
                <c:pt idx="1">
                  <c:v>0.71</c:v>
                </c:pt>
                <c:pt idx="2">
                  <c:v>1.99</c:v>
                </c:pt>
                <c:pt idx="3">
                  <c:v>2.75</c:v>
                </c:pt>
                <c:pt idx="4">
                  <c:v>1.2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13.57</c:v>
                </c:pt>
                <c:pt idx="1">
                  <c:v>14.16</c:v>
                </c:pt>
                <c:pt idx="2">
                  <c:v>14.1</c:v>
                </c:pt>
                <c:pt idx="3">
                  <c:v>14.03</c:v>
                </c:pt>
                <c:pt idx="4">
                  <c:v>14.25</c:v>
                </c:pt>
              </c:numCache>
            </c:numRef>
          </c:val>
        </c:ser>
        <c:dLbls>
          <c:showLegendKey val="0"/>
          <c:showVal val="0"/>
          <c:showCatName val="0"/>
          <c:showSerName val="0"/>
          <c:showPercent val="0"/>
          <c:showBubbleSize val="0"/>
        </c:dLbls>
        <c:gapWidth val="250"/>
        <c:overlap val="100"/>
        <c:axId val="129390848"/>
        <c:axId val="129401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9.18</c:v>
                </c:pt>
                <c:pt idx="1">
                  <c:v>7.06</c:v>
                </c:pt>
                <c:pt idx="2">
                  <c:v>8.94</c:v>
                </c:pt>
                <c:pt idx="3">
                  <c:v>8.75</c:v>
                </c:pt>
                <c:pt idx="4">
                  <c:v>6.51</c:v>
                </c:pt>
              </c:numCache>
            </c:numRef>
          </c:val>
          <c:smooth val="0"/>
        </c:ser>
        <c:dLbls>
          <c:showLegendKey val="0"/>
          <c:showVal val="0"/>
          <c:showCatName val="0"/>
          <c:showSerName val="0"/>
          <c:showPercent val="0"/>
          <c:showBubbleSize val="0"/>
        </c:dLbls>
        <c:marker val="1"/>
        <c:smooth val="0"/>
        <c:axId val="129390848"/>
        <c:axId val="129401216"/>
      </c:lineChart>
      <c:catAx>
        <c:axId val="12939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401216"/>
        <c:crosses val="autoZero"/>
        <c:auto val="1"/>
        <c:lblAlgn val="ctr"/>
        <c:lblOffset val="100"/>
        <c:tickLblSkip val="1"/>
        <c:tickMarkSkip val="1"/>
        <c:noMultiLvlLbl val="0"/>
      </c:catAx>
      <c:valAx>
        <c:axId val="129401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390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0.16</c:v>
                </c:pt>
                <c:pt idx="1">
                  <c:v>#N/A</c:v>
                </c:pt>
                <c:pt idx="2">
                  <c:v>0.17</c:v>
                </c:pt>
                <c:pt idx="3">
                  <c:v>#N/A</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0.01</c:v>
                </c:pt>
                <c:pt idx="4">
                  <c:v>#N/A</c:v>
                </c:pt>
                <c:pt idx="5">
                  <c:v>0.08</c:v>
                </c:pt>
                <c:pt idx="6">
                  <c:v>#N/A</c:v>
                </c:pt>
                <c:pt idx="7">
                  <c:v>0.1</c:v>
                </c:pt>
                <c:pt idx="8">
                  <c:v>#N/A</c:v>
                </c:pt>
                <c:pt idx="9">
                  <c:v>0.02</c:v>
                </c:pt>
              </c:numCache>
            </c:numRef>
          </c:val>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7.0000000000000007E-2</c:v>
                </c:pt>
                <c:pt idx="2">
                  <c:v>#N/A</c:v>
                </c:pt>
                <c:pt idx="3">
                  <c:v>0.08</c:v>
                </c:pt>
                <c:pt idx="4">
                  <c:v>#N/A</c:v>
                </c:pt>
                <c:pt idx="5">
                  <c:v>0.01</c:v>
                </c:pt>
                <c:pt idx="6">
                  <c:v>#N/A</c:v>
                </c:pt>
                <c:pt idx="7">
                  <c:v>0</c:v>
                </c:pt>
                <c:pt idx="8">
                  <c:v>#N/A</c:v>
                </c:pt>
                <c:pt idx="9">
                  <c:v>0.08</c:v>
                </c:pt>
              </c:numCache>
            </c:numRef>
          </c:val>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0.06</c:v>
                </c:pt>
                <c:pt idx="4">
                  <c:v>#N/A</c:v>
                </c:pt>
                <c:pt idx="5">
                  <c:v>0.05</c:v>
                </c:pt>
                <c:pt idx="6">
                  <c:v>#N/A</c:v>
                </c:pt>
                <c:pt idx="7">
                  <c:v>0.01</c:v>
                </c:pt>
                <c:pt idx="8">
                  <c:v>#N/A</c:v>
                </c:pt>
                <c:pt idx="9">
                  <c:v>0.1</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0.15</c:v>
                </c:pt>
                <c:pt idx="2">
                  <c:v>#N/A</c:v>
                </c:pt>
                <c:pt idx="3">
                  <c:v>0.12</c:v>
                </c:pt>
                <c:pt idx="4">
                  <c:v>#N/A</c:v>
                </c:pt>
                <c:pt idx="5">
                  <c:v>0.02</c:v>
                </c:pt>
                <c:pt idx="6">
                  <c:v>#N/A</c:v>
                </c:pt>
                <c:pt idx="7">
                  <c:v>0.04</c:v>
                </c:pt>
                <c:pt idx="8">
                  <c:v>#N/A</c:v>
                </c:pt>
                <c:pt idx="9">
                  <c:v>0.11</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0.13</c:v>
                </c:pt>
                <c:pt idx="2">
                  <c:v>#N/A</c:v>
                </c:pt>
                <c:pt idx="3">
                  <c:v>0.02</c:v>
                </c:pt>
                <c:pt idx="4">
                  <c:v>#N/A</c:v>
                </c:pt>
                <c:pt idx="5">
                  <c:v>0.24</c:v>
                </c:pt>
                <c:pt idx="6">
                  <c:v>#N/A</c:v>
                </c:pt>
                <c:pt idx="7">
                  <c:v>0.61</c:v>
                </c:pt>
                <c:pt idx="8">
                  <c:v>#N/A</c:v>
                </c:pt>
                <c:pt idx="9">
                  <c:v>0.19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1.64</c:v>
                </c:pt>
                <c:pt idx="2">
                  <c:v>#N/A</c:v>
                </c:pt>
                <c:pt idx="3">
                  <c:v>0.88</c:v>
                </c:pt>
                <c:pt idx="4">
                  <c:v>#N/A</c:v>
                </c:pt>
                <c:pt idx="5">
                  <c:v>1.98</c:v>
                </c:pt>
                <c:pt idx="6">
                  <c:v>#N/A</c:v>
                </c:pt>
                <c:pt idx="7">
                  <c:v>2.75</c:v>
                </c:pt>
                <c:pt idx="8">
                  <c:v>#N/A</c:v>
                </c:pt>
                <c:pt idx="9">
                  <c:v>1.19</c:v>
                </c:pt>
              </c:numCache>
            </c:numRef>
          </c:val>
        </c:ser>
        <c:ser>
          <c:idx val="9"/>
          <c:order val="9"/>
          <c:tx>
            <c:strRef>
              <c:f>データシート!$A$36</c:f>
              <c:strCache>
                <c:ptCount val="1"/>
                <c:pt idx="0">
                  <c:v>飯南病院事業会計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1.82</c:v>
                </c:pt>
                <c:pt idx="2">
                  <c:v>#N/A</c:v>
                </c:pt>
                <c:pt idx="3">
                  <c:v>4.33</c:v>
                </c:pt>
                <c:pt idx="4">
                  <c:v>#N/A</c:v>
                </c:pt>
                <c:pt idx="5">
                  <c:v>4.7699999999999996</c:v>
                </c:pt>
                <c:pt idx="6">
                  <c:v>#N/A</c:v>
                </c:pt>
                <c:pt idx="7">
                  <c:v>4.72</c:v>
                </c:pt>
                <c:pt idx="8">
                  <c:v>#N/A</c:v>
                </c:pt>
                <c:pt idx="9">
                  <c:v>4.68</c:v>
                </c:pt>
              </c:numCache>
            </c:numRef>
          </c:val>
        </c:ser>
        <c:dLbls>
          <c:showLegendKey val="0"/>
          <c:showVal val="0"/>
          <c:showCatName val="0"/>
          <c:showSerName val="0"/>
          <c:showPercent val="0"/>
          <c:showBubbleSize val="0"/>
        </c:dLbls>
        <c:gapWidth val="150"/>
        <c:overlap val="100"/>
        <c:axId val="137109888"/>
        <c:axId val="137111424"/>
      </c:barChart>
      <c:catAx>
        <c:axId val="13710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111424"/>
        <c:crosses val="autoZero"/>
        <c:auto val="1"/>
        <c:lblAlgn val="ctr"/>
        <c:lblOffset val="100"/>
        <c:tickLblSkip val="1"/>
        <c:tickMarkSkip val="1"/>
        <c:noMultiLvlLbl val="0"/>
      </c:catAx>
      <c:valAx>
        <c:axId val="137111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109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1361</c:v>
                </c:pt>
                <c:pt idx="5">
                  <c:v>1291</c:v>
                </c:pt>
                <c:pt idx="8">
                  <c:v>1228</c:v>
                </c:pt>
                <c:pt idx="11">
                  <c:v>1256</c:v>
                </c:pt>
                <c:pt idx="14">
                  <c:v>1269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30</c:v>
                </c:pt>
                <c:pt idx="3">
                  <c:v>29</c:v>
                </c:pt>
                <c:pt idx="6">
                  <c:v>29</c:v>
                </c:pt>
                <c:pt idx="9">
                  <c:v>26</c:v>
                </c:pt>
                <c:pt idx="12">
                  <c:v>24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40</c:v>
                </c:pt>
                <c:pt idx="3">
                  <c:v>39</c:v>
                </c:pt>
                <c:pt idx="6">
                  <c:v>44</c:v>
                </c:pt>
                <c:pt idx="9">
                  <c:v>45</c:v>
                </c:pt>
                <c:pt idx="12">
                  <c:v>43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350</c:v>
                </c:pt>
                <c:pt idx="3">
                  <c:v>350</c:v>
                </c:pt>
                <c:pt idx="6">
                  <c:v>365</c:v>
                </c:pt>
                <c:pt idx="9">
                  <c:v>361</c:v>
                </c:pt>
                <c:pt idx="12">
                  <c:v>336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1482</c:v>
                </c:pt>
                <c:pt idx="3">
                  <c:v>1454</c:v>
                </c:pt>
                <c:pt idx="6">
                  <c:v>1298</c:v>
                </c:pt>
                <c:pt idx="9">
                  <c:v>1219</c:v>
                </c:pt>
                <c:pt idx="12">
                  <c:v>1273</c:v>
                </c:pt>
              </c:numCache>
            </c:numRef>
          </c:val>
        </c:ser>
        <c:dLbls>
          <c:showLegendKey val="0"/>
          <c:showVal val="0"/>
          <c:showCatName val="0"/>
          <c:showSerName val="0"/>
          <c:showPercent val="0"/>
          <c:showBubbleSize val="0"/>
        </c:dLbls>
        <c:gapWidth val="100"/>
        <c:overlap val="100"/>
        <c:axId val="137289088"/>
        <c:axId val="137364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541</c:v>
                </c:pt>
                <c:pt idx="2">
                  <c:v>#N/A</c:v>
                </c:pt>
                <c:pt idx="3">
                  <c:v>#N/A</c:v>
                </c:pt>
                <c:pt idx="4">
                  <c:v>581</c:v>
                </c:pt>
                <c:pt idx="5">
                  <c:v>#N/A</c:v>
                </c:pt>
                <c:pt idx="6">
                  <c:v>#N/A</c:v>
                </c:pt>
                <c:pt idx="7">
                  <c:v>508</c:v>
                </c:pt>
                <c:pt idx="8">
                  <c:v>#N/A</c:v>
                </c:pt>
                <c:pt idx="9">
                  <c:v>#N/A</c:v>
                </c:pt>
                <c:pt idx="10">
                  <c:v>395</c:v>
                </c:pt>
                <c:pt idx="11">
                  <c:v>#N/A</c:v>
                </c:pt>
                <c:pt idx="12">
                  <c:v>#N/A</c:v>
                </c:pt>
                <c:pt idx="13">
                  <c:v>407</c:v>
                </c:pt>
                <c:pt idx="14">
                  <c:v>#N/A</c:v>
                </c:pt>
              </c:numCache>
            </c:numRef>
          </c:val>
          <c:smooth val="0"/>
        </c:ser>
        <c:dLbls>
          <c:showLegendKey val="0"/>
          <c:showVal val="0"/>
          <c:showCatName val="0"/>
          <c:showSerName val="0"/>
          <c:showPercent val="0"/>
          <c:showBubbleSize val="0"/>
        </c:dLbls>
        <c:marker val="1"/>
        <c:smooth val="0"/>
        <c:axId val="137289088"/>
        <c:axId val="137364992"/>
      </c:lineChart>
      <c:catAx>
        <c:axId val="137289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364992"/>
        <c:crosses val="autoZero"/>
        <c:auto val="1"/>
        <c:lblAlgn val="ctr"/>
        <c:lblOffset val="100"/>
        <c:tickLblSkip val="1"/>
        <c:tickMarkSkip val="1"/>
        <c:noMultiLvlLbl val="0"/>
      </c:catAx>
      <c:valAx>
        <c:axId val="137364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289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10218</c:v>
                </c:pt>
                <c:pt idx="5">
                  <c:v>10530</c:v>
                </c:pt>
                <c:pt idx="8">
                  <c:v>10248</c:v>
                </c:pt>
                <c:pt idx="11">
                  <c:v>9883</c:v>
                </c:pt>
                <c:pt idx="14">
                  <c:v>9516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586</c:v>
                </c:pt>
                <c:pt idx="5">
                  <c:v>535</c:v>
                </c:pt>
                <c:pt idx="8">
                  <c:v>494</c:v>
                </c:pt>
                <c:pt idx="11">
                  <c:v>514</c:v>
                </c:pt>
                <c:pt idx="14">
                  <c:v>376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2692</c:v>
                </c:pt>
                <c:pt idx="5">
                  <c:v>2500</c:v>
                </c:pt>
                <c:pt idx="8">
                  <c:v>2686</c:v>
                </c:pt>
                <c:pt idx="11">
                  <c:v>2652</c:v>
                </c:pt>
                <c:pt idx="14">
                  <c:v>2602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824</c:v>
                </c:pt>
                <c:pt idx="3">
                  <c:v>803</c:v>
                </c:pt>
                <c:pt idx="6">
                  <c:v>795</c:v>
                </c:pt>
                <c:pt idx="9">
                  <c:v>731</c:v>
                </c:pt>
                <c:pt idx="12">
                  <c:v>732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326</c:v>
                </c:pt>
                <c:pt idx="3">
                  <c:v>288</c:v>
                </c:pt>
                <c:pt idx="6">
                  <c:v>256</c:v>
                </c:pt>
                <c:pt idx="9">
                  <c:v>229</c:v>
                </c:pt>
                <c:pt idx="12">
                  <c:v>201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4847</c:v>
                </c:pt>
                <c:pt idx="3">
                  <c:v>4675</c:v>
                </c:pt>
                <c:pt idx="6">
                  <c:v>4523</c:v>
                </c:pt>
                <c:pt idx="9">
                  <c:v>4384</c:v>
                </c:pt>
                <c:pt idx="12">
                  <c:v>4280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166</c:v>
                </c:pt>
                <c:pt idx="3">
                  <c:v>134</c:v>
                </c:pt>
                <c:pt idx="6">
                  <c:v>147</c:v>
                </c:pt>
                <c:pt idx="9">
                  <c:v>542</c:v>
                </c:pt>
                <c:pt idx="12">
                  <c:v>66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11115</c:v>
                </c:pt>
                <c:pt idx="3">
                  <c:v>10481</c:v>
                </c:pt>
                <c:pt idx="6">
                  <c:v>9970</c:v>
                </c:pt>
                <c:pt idx="9">
                  <c:v>9243</c:v>
                </c:pt>
                <c:pt idx="12">
                  <c:v>8657</c:v>
                </c:pt>
              </c:numCache>
            </c:numRef>
          </c:val>
        </c:ser>
        <c:dLbls>
          <c:showLegendKey val="0"/>
          <c:showVal val="0"/>
          <c:showCatName val="0"/>
          <c:showSerName val="0"/>
          <c:showPercent val="0"/>
          <c:showBubbleSize val="0"/>
        </c:dLbls>
        <c:gapWidth val="100"/>
        <c:overlap val="100"/>
        <c:axId val="137303936"/>
        <c:axId val="137322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3781</c:v>
                </c:pt>
                <c:pt idx="2">
                  <c:v>#N/A</c:v>
                </c:pt>
                <c:pt idx="3">
                  <c:v>#N/A</c:v>
                </c:pt>
                <c:pt idx="4">
                  <c:v>2816</c:v>
                </c:pt>
                <c:pt idx="5">
                  <c:v>#N/A</c:v>
                </c:pt>
                <c:pt idx="6">
                  <c:v>#N/A</c:v>
                </c:pt>
                <c:pt idx="7">
                  <c:v>2263</c:v>
                </c:pt>
                <c:pt idx="8">
                  <c:v>#N/A</c:v>
                </c:pt>
                <c:pt idx="9">
                  <c:v>#N/A</c:v>
                </c:pt>
                <c:pt idx="10">
                  <c:v>2081</c:v>
                </c:pt>
                <c:pt idx="11">
                  <c:v>#N/A</c:v>
                </c:pt>
                <c:pt idx="12">
                  <c:v>#N/A</c:v>
                </c:pt>
                <c:pt idx="13">
                  <c:v>1443</c:v>
                </c:pt>
                <c:pt idx="14">
                  <c:v>#N/A</c:v>
                </c:pt>
              </c:numCache>
            </c:numRef>
          </c:val>
          <c:smooth val="0"/>
        </c:ser>
        <c:dLbls>
          <c:showLegendKey val="0"/>
          <c:showVal val="0"/>
          <c:showCatName val="0"/>
          <c:showSerName val="0"/>
          <c:showPercent val="0"/>
          <c:showBubbleSize val="0"/>
        </c:dLbls>
        <c:marker val="1"/>
        <c:smooth val="0"/>
        <c:axId val="137303936"/>
        <c:axId val="137322496"/>
      </c:lineChart>
      <c:catAx>
        <c:axId val="13730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322496"/>
        <c:crosses val="autoZero"/>
        <c:auto val="1"/>
        <c:lblAlgn val="ctr"/>
        <c:lblOffset val="100"/>
        <c:tickLblSkip val="1"/>
        <c:tickMarkSkip val="1"/>
        <c:noMultiLvlLbl val="0"/>
      </c:catAx>
      <c:valAx>
        <c:axId val="137322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303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島根県飯南町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5,251
5,222
242.88
7,849,094
7,753,106
52,063
4,351,471
8,657,031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46.1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人口の減少や町内に中心となる産業がないことなどにより、自主財源となる税収が類似団体の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割程度しか確保できず、財政力指数が類似団体平均を下回る状況が続いています。このため、飯南町行政改革大綱に従った歳出の節減及び総合振興計画に沿った施策の重点化による行政の効率化、並びに税収をはじめとする自主財源の確保を進めることで財政の健全化を図ります。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57855</xdr:rowOff>
    </xdr:from>
    <xdr:to>
      <xdr:col>7</xdr:col>
      <xdr:colOff>152400</xdr:colOff>
      <xdr:row>44</xdr:row>
      <xdr:rowOff>71261</xdr:rowOff>
    </xdr:to>
    <xdr:cxnSp macro="">
      <xdr:nvCxnSpPr>
        <xdr:cNvPr id="66" name="直線コネクタ 65"/>
        <xdr:cNvCxnSpPr/>
      </xdr:nvCxnSpPr>
      <xdr:spPr>
        <a:xfrm>
          <a:off x="4114800" y="76016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7"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57855</xdr:rowOff>
    </xdr:from>
    <xdr:to>
      <xdr:col>6</xdr:col>
      <xdr:colOff>0</xdr:colOff>
      <xdr:row>44</xdr:row>
      <xdr:rowOff>57855</xdr:rowOff>
    </xdr:to>
    <xdr:cxnSp macro="">
      <xdr:nvCxnSpPr>
        <xdr:cNvPr id="69" name="直線コネクタ 68"/>
        <xdr:cNvCxnSpPr/>
      </xdr:nvCxnSpPr>
      <xdr:spPr>
        <a:xfrm>
          <a:off x="3225800" y="76016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57855</xdr:rowOff>
    </xdr:from>
    <xdr:to>
      <xdr:col>4</xdr:col>
      <xdr:colOff>482600</xdr:colOff>
      <xdr:row>44</xdr:row>
      <xdr:rowOff>57855</xdr:rowOff>
    </xdr:to>
    <xdr:cxnSp macro="">
      <xdr:nvCxnSpPr>
        <xdr:cNvPr id="72" name="直線コネクタ 71"/>
        <xdr:cNvCxnSpPr/>
      </xdr:nvCxnSpPr>
      <xdr:spPr>
        <a:xfrm>
          <a:off x="2336800" y="76016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74" name="テキスト ボックス 73"/>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57855</xdr:rowOff>
    </xdr:to>
    <xdr:cxnSp macro="">
      <xdr:nvCxnSpPr>
        <xdr:cNvPr id="75" name="直線コネクタ 74"/>
        <xdr:cNvCxnSpPr/>
      </xdr:nvCxnSpPr>
      <xdr:spPr>
        <a:xfrm>
          <a:off x="1447800" y="758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142822</xdr:rowOff>
    </xdr:from>
    <xdr:ext cx="762000" cy="259045"/>
    <xdr:sp macro="" textlink="">
      <xdr:nvSpPr>
        <xdr:cNvPr id="77" name="テキスト ボックス 76"/>
        <xdr:cNvSpPr txBox="1"/>
      </xdr:nvSpPr>
      <xdr:spPr>
        <a:xfrm>
          <a:off x="1955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129416</xdr:rowOff>
    </xdr:from>
    <xdr:ext cx="762000" cy="259045"/>
    <xdr:sp macro="" textlink="">
      <xdr:nvSpPr>
        <xdr:cNvPr id="79" name="テキスト ボックス 78"/>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20461</xdr:rowOff>
    </xdr:from>
    <xdr:to>
      <xdr:col>7</xdr:col>
      <xdr:colOff>203200</xdr:colOff>
      <xdr:row>44</xdr:row>
      <xdr:rowOff>122061</xdr:rowOff>
    </xdr:to>
    <xdr:sp macro="" textlink="">
      <xdr:nvSpPr>
        <xdr:cNvPr id="85" name="円/楕円 84"/>
        <xdr:cNvSpPr/>
      </xdr:nvSpPr>
      <xdr:spPr>
        <a:xfrm>
          <a:off x="49022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87788</xdr:rowOff>
    </xdr:from>
    <xdr:ext cx="762000" cy="259045"/>
    <xdr:sp macro="" textlink="">
      <xdr:nvSpPr>
        <xdr:cNvPr id="86" name="財政力該当値テキスト"/>
        <xdr:cNvSpPr txBox="1"/>
      </xdr:nvSpPr>
      <xdr:spPr>
        <a:xfrm>
          <a:off x="5041900" y="746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7055</xdr:rowOff>
    </xdr:from>
    <xdr:to>
      <xdr:col>6</xdr:col>
      <xdr:colOff>50800</xdr:colOff>
      <xdr:row>44</xdr:row>
      <xdr:rowOff>108655</xdr:rowOff>
    </xdr:to>
    <xdr:sp macro="" textlink="">
      <xdr:nvSpPr>
        <xdr:cNvPr id="87" name="円/楕円 86"/>
        <xdr:cNvSpPr/>
      </xdr:nvSpPr>
      <xdr:spPr>
        <a:xfrm>
          <a:off x="4064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93432</xdr:rowOff>
    </xdr:from>
    <xdr:ext cx="736600" cy="259045"/>
    <xdr:sp macro="" textlink="">
      <xdr:nvSpPr>
        <xdr:cNvPr id="88" name="テキスト ボックス 87"/>
        <xdr:cNvSpPr txBox="1"/>
      </xdr:nvSpPr>
      <xdr:spPr>
        <a:xfrm>
          <a:off x="3733800" y="763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7055</xdr:rowOff>
    </xdr:from>
    <xdr:to>
      <xdr:col>4</xdr:col>
      <xdr:colOff>533400</xdr:colOff>
      <xdr:row>44</xdr:row>
      <xdr:rowOff>108655</xdr:rowOff>
    </xdr:to>
    <xdr:sp macro="" textlink="">
      <xdr:nvSpPr>
        <xdr:cNvPr id="89" name="円/楕円 88"/>
        <xdr:cNvSpPr/>
      </xdr:nvSpPr>
      <xdr:spPr>
        <a:xfrm>
          <a:off x="3175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93432</xdr:rowOff>
    </xdr:from>
    <xdr:ext cx="762000" cy="259045"/>
    <xdr:sp macro="" textlink="">
      <xdr:nvSpPr>
        <xdr:cNvPr id="90" name="テキスト ボックス 89"/>
        <xdr:cNvSpPr txBox="1"/>
      </xdr:nvSpPr>
      <xdr:spPr>
        <a:xfrm>
          <a:off x="2844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7055</xdr:rowOff>
    </xdr:from>
    <xdr:to>
      <xdr:col>3</xdr:col>
      <xdr:colOff>330200</xdr:colOff>
      <xdr:row>44</xdr:row>
      <xdr:rowOff>108655</xdr:rowOff>
    </xdr:to>
    <xdr:sp macro="" textlink="">
      <xdr:nvSpPr>
        <xdr:cNvPr id="91" name="円/楕円 90"/>
        <xdr:cNvSpPr/>
      </xdr:nvSpPr>
      <xdr:spPr>
        <a:xfrm>
          <a:off x="2286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93432</xdr:rowOff>
    </xdr:from>
    <xdr:ext cx="762000" cy="259045"/>
    <xdr:sp macro="" textlink="">
      <xdr:nvSpPr>
        <xdr:cNvPr id="92" name="テキスト ボックス 91"/>
        <xdr:cNvSpPr txBox="1"/>
      </xdr:nvSpPr>
      <xdr:spPr>
        <a:xfrm>
          <a:off x="1955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3" name="円/楕円 92"/>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4" name="テキスト ボックス 93"/>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前年度と比較して</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％増加しています。経常収支比率算定において、分母である地方交付税が</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101</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百万円余減少したことが大きな要因となっています。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なお、類似団体と比較すると</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7.8</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％高くなっていますが、公債費の占める割合が類似団体と比較して</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8.6</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％高くなっていることが要因として考えられます。平成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から、本指標算定の際に分母の大部分を占める普通交付税の町合併に伴う加算分の縮減が始まったこともあり、引き続き町債の借入額抑制や公債費の繰上償還を実施し、類似団体と同水準となるよう改善に努めます。 </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12700</xdr:rowOff>
    </xdr:from>
    <xdr:to>
      <xdr:col>7</xdr:col>
      <xdr:colOff>152400</xdr:colOff>
      <xdr:row>65</xdr:row>
      <xdr:rowOff>109220</xdr:rowOff>
    </xdr:to>
    <xdr:cxnSp macro="">
      <xdr:nvCxnSpPr>
        <xdr:cNvPr id="129" name="直線コネクタ 128"/>
        <xdr:cNvCxnSpPr/>
      </xdr:nvCxnSpPr>
      <xdr:spPr>
        <a:xfrm>
          <a:off x="4114800" y="1115695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30"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123825</xdr:rowOff>
    </xdr:from>
    <xdr:to>
      <xdr:col>6</xdr:col>
      <xdr:colOff>0</xdr:colOff>
      <xdr:row>65</xdr:row>
      <xdr:rowOff>12700</xdr:rowOff>
    </xdr:to>
    <xdr:cxnSp macro="">
      <xdr:nvCxnSpPr>
        <xdr:cNvPr id="132" name="直線コネクタ 131"/>
        <xdr:cNvCxnSpPr/>
      </xdr:nvCxnSpPr>
      <xdr:spPr>
        <a:xfrm>
          <a:off x="3225800" y="110966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4" name="テキスト ボックス 133"/>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123825</xdr:rowOff>
    </xdr:from>
    <xdr:to>
      <xdr:col>4</xdr:col>
      <xdr:colOff>482600</xdr:colOff>
      <xdr:row>65</xdr:row>
      <xdr:rowOff>137371</xdr:rowOff>
    </xdr:to>
    <xdr:cxnSp macro="">
      <xdr:nvCxnSpPr>
        <xdr:cNvPr id="135" name="直線コネクタ 134"/>
        <xdr:cNvCxnSpPr/>
      </xdr:nvCxnSpPr>
      <xdr:spPr>
        <a:xfrm flipV="1">
          <a:off x="2336800" y="11096625"/>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37" name="テキスト ボックス 136"/>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168063</xdr:rowOff>
    </xdr:from>
    <xdr:to>
      <xdr:col>3</xdr:col>
      <xdr:colOff>279400</xdr:colOff>
      <xdr:row>65</xdr:row>
      <xdr:rowOff>137371</xdr:rowOff>
    </xdr:to>
    <xdr:cxnSp macro="">
      <xdr:nvCxnSpPr>
        <xdr:cNvPr id="138" name="直線コネクタ 137"/>
        <xdr:cNvCxnSpPr/>
      </xdr:nvCxnSpPr>
      <xdr:spPr>
        <a:xfrm>
          <a:off x="1447800" y="11140863"/>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11871</xdr:rowOff>
    </xdr:from>
    <xdr:ext cx="762000" cy="259045"/>
    <xdr:sp macro="" textlink="">
      <xdr:nvSpPr>
        <xdr:cNvPr id="140" name="テキスト ボックス 139"/>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2" name="テキスト ボックス 141"/>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58420</xdr:rowOff>
    </xdr:from>
    <xdr:to>
      <xdr:col>7</xdr:col>
      <xdr:colOff>203200</xdr:colOff>
      <xdr:row>65</xdr:row>
      <xdr:rowOff>160020</xdr:rowOff>
    </xdr:to>
    <xdr:sp macro="" textlink="">
      <xdr:nvSpPr>
        <xdr:cNvPr id="148" name="円/楕円 147"/>
        <xdr:cNvSpPr/>
      </xdr:nvSpPr>
      <xdr:spPr>
        <a:xfrm>
          <a:off x="4902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30497</xdr:rowOff>
    </xdr:from>
    <xdr:ext cx="762000" cy="259045"/>
    <xdr:sp macro="" textlink="">
      <xdr:nvSpPr>
        <xdr:cNvPr id="149" name="財政構造の弾力性該当値テキスト"/>
        <xdr:cNvSpPr txBox="1"/>
      </xdr:nvSpPr>
      <xdr:spPr>
        <a:xfrm>
          <a:off x="5041900" y="111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133350</xdr:rowOff>
    </xdr:from>
    <xdr:to>
      <xdr:col>6</xdr:col>
      <xdr:colOff>50800</xdr:colOff>
      <xdr:row>65</xdr:row>
      <xdr:rowOff>63500</xdr:rowOff>
    </xdr:to>
    <xdr:sp macro="" textlink="">
      <xdr:nvSpPr>
        <xdr:cNvPr id="150" name="円/楕円 149"/>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48277</xdr:rowOff>
    </xdr:from>
    <xdr:ext cx="736600" cy="259045"/>
    <xdr:sp macro="" textlink="">
      <xdr:nvSpPr>
        <xdr:cNvPr id="151" name="テキスト ボックス 150"/>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73025</xdr:rowOff>
    </xdr:from>
    <xdr:to>
      <xdr:col>4</xdr:col>
      <xdr:colOff>533400</xdr:colOff>
      <xdr:row>65</xdr:row>
      <xdr:rowOff>3175</xdr:rowOff>
    </xdr:to>
    <xdr:sp macro="" textlink="">
      <xdr:nvSpPr>
        <xdr:cNvPr id="152" name="円/楕円 151"/>
        <xdr:cNvSpPr/>
      </xdr:nvSpPr>
      <xdr:spPr>
        <a:xfrm>
          <a:off x="3175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159402</xdr:rowOff>
    </xdr:from>
    <xdr:ext cx="762000" cy="259045"/>
    <xdr:sp macro="" textlink="">
      <xdr:nvSpPr>
        <xdr:cNvPr id="153" name="テキスト ボックス 152"/>
        <xdr:cNvSpPr txBox="1"/>
      </xdr:nvSpPr>
      <xdr:spPr>
        <a:xfrm>
          <a:off x="2844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86571</xdr:rowOff>
    </xdr:from>
    <xdr:to>
      <xdr:col>3</xdr:col>
      <xdr:colOff>330200</xdr:colOff>
      <xdr:row>66</xdr:row>
      <xdr:rowOff>16721</xdr:rowOff>
    </xdr:to>
    <xdr:sp macro="" textlink="">
      <xdr:nvSpPr>
        <xdr:cNvPr id="154" name="円/楕円 153"/>
        <xdr:cNvSpPr/>
      </xdr:nvSpPr>
      <xdr:spPr>
        <a:xfrm>
          <a:off x="2286000" y="112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1498</xdr:rowOff>
    </xdr:from>
    <xdr:ext cx="762000" cy="259045"/>
    <xdr:sp macro="" textlink="">
      <xdr:nvSpPr>
        <xdr:cNvPr id="155" name="テキスト ボックス 154"/>
        <xdr:cNvSpPr txBox="1"/>
      </xdr:nvSpPr>
      <xdr:spPr>
        <a:xfrm>
          <a:off x="1955800" y="1131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117263</xdr:rowOff>
    </xdr:from>
    <xdr:to>
      <xdr:col>2</xdr:col>
      <xdr:colOff>127000</xdr:colOff>
      <xdr:row>65</xdr:row>
      <xdr:rowOff>47413</xdr:rowOff>
    </xdr:to>
    <xdr:sp macro="" textlink="">
      <xdr:nvSpPr>
        <xdr:cNvPr id="156" name="円/楕円 155"/>
        <xdr:cNvSpPr/>
      </xdr:nvSpPr>
      <xdr:spPr>
        <a:xfrm>
          <a:off x="1397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32190</xdr:rowOff>
    </xdr:from>
    <xdr:ext cx="762000" cy="259045"/>
    <xdr:sp macro="" textlink="">
      <xdr:nvSpPr>
        <xdr:cNvPr id="157" name="テキスト ボックス 156"/>
        <xdr:cNvSpPr txBox="1"/>
      </xdr:nvSpPr>
      <xdr:spPr>
        <a:xfrm>
          <a:off x="1066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[351,832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155,564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人口</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人当たりの人件費、物件費及び維持補修費の合計金額が類似団体平均を上回る状況が続いています。内訳として人件費（退職金含む）が類似団体平均より</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24,750</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円、物件費が</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61,159</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円、維持補修費が</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6,399</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円上回っています。理由として、人件費については類似団体と比較し、人口千人当たりの職員数が飯南町</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16.95</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人に対し、類似団体平均</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14.77</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人と多くなっていることが考えられます。また、物件費については観光施設の指定管理料や電算処理の外部委託などが大きく影響していると思われます。また、公共施設の老朽化に伴う維持補修費の負担も大きくなっていますが、今後も経費の節減に努め効率的な行財政運営を進めます。 </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56344</xdr:rowOff>
    </xdr:from>
    <xdr:to>
      <xdr:col>7</xdr:col>
      <xdr:colOff>152400</xdr:colOff>
      <xdr:row>85</xdr:row>
      <xdr:rowOff>156820</xdr:rowOff>
    </xdr:to>
    <xdr:cxnSp macro="">
      <xdr:nvCxnSpPr>
        <xdr:cNvPr id="189" name="直線コネクタ 188"/>
        <xdr:cNvCxnSpPr/>
      </xdr:nvCxnSpPr>
      <xdr:spPr>
        <a:xfrm>
          <a:off x="4114800" y="14629594"/>
          <a:ext cx="838200" cy="10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82680</xdr:rowOff>
    </xdr:from>
    <xdr:ext cx="762000" cy="259045"/>
    <xdr:sp macro="" textlink="">
      <xdr:nvSpPr>
        <xdr:cNvPr id="190" name="人件費・物件費等の状況平均値テキスト"/>
        <xdr:cNvSpPr txBox="1"/>
      </xdr:nvSpPr>
      <xdr:spPr>
        <a:xfrm>
          <a:off x="5041900" y="14313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22757</xdr:rowOff>
    </xdr:from>
    <xdr:to>
      <xdr:col>6</xdr:col>
      <xdr:colOff>0</xdr:colOff>
      <xdr:row>85</xdr:row>
      <xdr:rowOff>56344</xdr:rowOff>
    </xdr:to>
    <xdr:cxnSp macro="">
      <xdr:nvCxnSpPr>
        <xdr:cNvPr id="192" name="直線コネクタ 191"/>
        <xdr:cNvCxnSpPr/>
      </xdr:nvCxnSpPr>
      <xdr:spPr>
        <a:xfrm>
          <a:off x="3225800" y="14596007"/>
          <a:ext cx="889000" cy="3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138563</xdr:rowOff>
    </xdr:from>
    <xdr:ext cx="736600" cy="259045"/>
    <xdr:sp macro="" textlink="">
      <xdr:nvSpPr>
        <xdr:cNvPr id="194" name="テキスト ボックス 193"/>
        <xdr:cNvSpPr txBox="1"/>
      </xdr:nvSpPr>
      <xdr:spPr>
        <a:xfrm>
          <a:off x="3733800" y="1419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22757</xdr:rowOff>
    </xdr:from>
    <xdr:to>
      <xdr:col>4</xdr:col>
      <xdr:colOff>482600</xdr:colOff>
      <xdr:row>85</xdr:row>
      <xdr:rowOff>40388</xdr:rowOff>
    </xdr:to>
    <xdr:cxnSp macro="">
      <xdr:nvCxnSpPr>
        <xdr:cNvPr id="195" name="直線コネクタ 194"/>
        <xdr:cNvCxnSpPr/>
      </xdr:nvCxnSpPr>
      <xdr:spPr>
        <a:xfrm flipV="1">
          <a:off x="2336800" y="14596007"/>
          <a:ext cx="889000" cy="1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121299</xdr:rowOff>
    </xdr:from>
    <xdr:ext cx="762000" cy="259045"/>
    <xdr:sp macro="" textlink="">
      <xdr:nvSpPr>
        <xdr:cNvPr id="197" name="テキスト ボックス 196"/>
        <xdr:cNvSpPr txBox="1"/>
      </xdr:nvSpPr>
      <xdr:spPr>
        <a:xfrm>
          <a:off x="2844800" y="1418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17748</xdr:rowOff>
    </xdr:from>
    <xdr:to>
      <xdr:col>3</xdr:col>
      <xdr:colOff>279400</xdr:colOff>
      <xdr:row>85</xdr:row>
      <xdr:rowOff>40388</xdr:rowOff>
    </xdr:to>
    <xdr:cxnSp macro="">
      <xdr:nvCxnSpPr>
        <xdr:cNvPr id="198" name="直線コネクタ 197"/>
        <xdr:cNvCxnSpPr/>
      </xdr:nvCxnSpPr>
      <xdr:spPr>
        <a:xfrm>
          <a:off x="1447800" y="14590998"/>
          <a:ext cx="889000" cy="2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123350</xdr:rowOff>
    </xdr:from>
    <xdr:ext cx="762000" cy="259045"/>
    <xdr:sp macro="" textlink="">
      <xdr:nvSpPr>
        <xdr:cNvPr id="200" name="テキスト ボックス 199"/>
        <xdr:cNvSpPr txBox="1"/>
      </xdr:nvSpPr>
      <xdr:spPr>
        <a:xfrm>
          <a:off x="1955800" y="141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88977</xdr:rowOff>
    </xdr:from>
    <xdr:ext cx="762000" cy="259045"/>
    <xdr:sp macro="" textlink="">
      <xdr:nvSpPr>
        <xdr:cNvPr id="202" name="テキスト ボックス 201"/>
        <xdr:cNvSpPr txBox="1"/>
      </xdr:nvSpPr>
      <xdr:spPr>
        <a:xfrm>
          <a:off x="1066800" y="141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106020</xdr:rowOff>
    </xdr:from>
    <xdr:to>
      <xdr:col>7</xdr:col>
      <xdr:colOff>203200</xdr:colOff>
      <xdr:row>86</xdr:row>
      <xdr:rowOff>36170</xdr:rowOff>
    </xdr:to>
    <xdr:sp macro="" textlink="">
      <xdr:nvSpPr>
        <xdr:cNvPr id="208" name="円/楕円 207"/>
        <xdr:cNvSpPr/>
      </xdr:nvSpPr>
      <xdr:spPr>
        <a:xfrm>
          <a:off x="4902200" y="1467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78097</xdr:rowOff>
    </xdr:from>
    <xdr:ext cx="762000" cy="259045"/>
    <xdr:sp macro="" textlink="">
      <xdr:nvSpPr>
        <xdr:cNvPr id="209" name="人件費・物件費等の状況該当値テキスト"/>
        <xdr:cNvSpPr txBox="1"/>
      </xdr:nvSpPr>
      <xdr:spPr>
        <a:xfrm>
          <a:off x="5041900" y="1465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351,832</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5544</xdr:rowOff>
    </xdr:from>
    <xdr:to>
      <xdr:col>6</xdr:col>
      <xdr:colOff>50800</xdr:colOff>
      <xdr:row>85</xdr:row>
      <xdr:rowOff>107144</xdr:rowOff>
    </xdr:to>
    <xdr:sp macro="" textlink="">
      <xdr:nvSpPr>
        <xdr:cNvPr id="210" name="円/楕円 209"/>
        <xdr:cNvSpPr/>
      </xdr:nvSpPr>
      <xdr:spPr>
        <a:xfrm>
          <a:off x="4064000" y="1457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91921</xdr:rowOff>
    </xdr:from>
    <xdr:ext cx="736600" cy="259045"/>
    <xdr:sp macro="" textlink="">
      <xdr:nvSpPr>
        <xdr:cNvPr id="211" name="テキスト ボックス 210"/>
        <xdr:cNvSpPr txBox="1"/>
      </xdr:nvSpPr>
      <xdr:spPr>
        <a:xfrm>
          <a:off x="3733800" y="1466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310,192</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143407</xdr:rowOff>
    </xdr:from>
    <xdr:to>
      <xdr:col>4</xdr:col>
      <xdr:colOff>533400</xdr:colOff>
      <xdr:row>85</xdr:row>
      <xdr:rowOff>73557</xdr:rowOff>
    </xdr:to>
    <xdr:sp macro="" textlink="">
      <xdr:nvSpPr>
        <xdr:cNvPr id="212" name="円/楕円 211"/>
        <xdr:cNvSpPr/>
      </xdr:nvSpPr>
      <xdr:spPr>
        <a:xfrm>
          <a:off x="3175000" y="1454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58334</xdr:rowOff>
    </xdr:from>
    <xdr:ext cx="762000" cy="259045"/>
    <xdr:sp macro="" textlink="">
      <xdr:nvSpPr>
        <xdr:cNvPr id="213" name="テキスト ボックス 212"/>
        <xdr:cNvSpPr txBox="1"/>
      </xdr:nvSpPr>
      <xdr:spPr>
        <a:xfrm>
          <a:off x="2844800" y="1463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296,273</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161038</xdr:rowOff>
    </xdr:from>
    <xdr:to>
      <xdr:col>3</xdr:col>
      <xdr:colOff>330200</xdr:colOff>
      <xdr:row>85</xdr:row>
      <xdr:rowOff>91188</xdr:rowOff>
    </xdr:to>
    <xdr:sp macro="" textlink="">
      <xdr:nvSpPr>
        <xdr:cNvPr id="214" name="円/楕円 213"/>
        <xdr:cNvSpPr/>
      </xdr:nvSpPr>
      <xdr:spPr>
        <a:xfrm>
          <a:off x="2286000" y="1456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75965</xdr:rowOff>
    </xdr:from>
    <xdr:ext cx="762000" cy="259045"/>
    <xdr:sp macro="" textlink="">
      <xdr:nvSpPr>
        <xdr:cNvPr id="215" name="テキスト ボックス 214"/>
        <xdr:cNvSpPr txBox="1"/>
      </xdr:nvSpPr>
      <xdr:spPr>
        <a:xfrm>
          <a:off x="1955800" y="1464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303,580</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138398</xdr:rowOff>
    </xdr:from>
    <xdr:to>
      <xdr:col>2</xdr:col>
      <xdr:colOff>127000</xdr:colOff>
      <xdr:row>85</xdr:row>
      <xdr:rowOff>68548</xdr:rowOff>
    </xdr:to>
    <xdr:sp macro="" textlink="">
      <xdr:nvSpPr>
        <xdr:cNvPr id="216" name="円/楕円 215"/>
        <xdr:cNvSpPr/>
      </xdr:nvSpPr>
      <xdr:spPr>
        <a:xfrm>
          <a:off x="1397000" y="145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53325</xdr:rowOff>
    </xdr:from>
    <xdr:ext cx="762000" cy="259045"/>
    <xdr:sp macro="" textlink="">
      <xdr:nvSpPr>
        <xdr:cNvPr id="217" name="テキスト ボックス 216"/>
        <xdr:cNvSpPr txBox="1"/>
      </xdr:nvSpPr>
      <xdr:spPr>
        <a:xfrm>
          <a:off x="1066800" y="1462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294,197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合併による給与体系の見直しや職員給与のカット等により、類似団体平均付近で推移しています。今後も地域の民間給与の状況を踏まえ、給与の適正化に努めます。 </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87</xdr:row>
      <xdr:rowOff>91016</xdr:rowOff>
    </xdr:to>
    <xdr:cxnSp macro="">
      <xdr:nvCxnSpPr>
        <xdr:cNvPr id="246" name="直線コネクタ 245"/>
        <xdr:cNvCxnSpPr/>
      </xdr:nvCxnSpPr>
      <xdr:spPr>
        <a:xfrm flipV="1">
          <a:off x="17018000" y="13832839"/>
          <a:ext cx="0" cy="11743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63093</xdr:rowOff>
    </xdr:from>
    <xdr:ext cx="762000" cy="259045"/>
    <xdr:sp macro="" textlink="">
      <xdr:nvSpPr>
        <xdr:cNvPr id="247"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87</xdr:row>
      <xdr:rowOff>91016</xdr:rowOff>
    </xdr:from>
    <xdr:to>
      <xdr:col>24</xdr:col>
      <xdr:colOff>647700</xdr:colOff>
      <xdr:row>87</xdr:row>
      <xdr:rowOff>91016</xdr:rowOff>
    </xdr:to>
    <xdr:cxnSp macro="">
      <xdr:nvCxnSpPr>
        <xdr:cNvPr id="248" name="直線コネクタ 247"/>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9"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0" name="直線コネクタ 249"/>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86</xdr:row>
      <xdr:rowOff>5080</xdr:rowOff>
    </xdr:to>
    <xdr:cxnSp macro="">
      <xdr:nvCxnSpPr>
        <xdr:cNvPr id="251" name="直線コネクタ 250"/>
        <xdr:cNvCxnSpPr/>
      </xdr:nvCxnSpPr>
      <xdr:spPr>
        <a:xfrm>
          <a:off x="16179800" y="147256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61823</xdr:rowOff>
    </xdr:from>
    <xdr:ext cx="762000" cy="259045"/>
    <xdr:sp macro="" textlink="">
      <xdr:nvSpPr>
        <xdr:cNvPr id="252" name="給与水準   （国との比較）平均値テキスト"/>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53" name="フローチャート : 判断 252"/>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152400</xdr:rowOff>
    </xdr:from>
    <xdr:to>
      <xdr:col>23</xdr:col>
      <xdr:colOff>406400</xdr:colOff>
      <xdr:row>89</xdr:row>
      <xdr:rowOff>5504</xdr:rowOff>
    </xdr:to>
    <xdr:cxnSp macro="">
      <xdr:nvCxnSpPr>
        <xdr:cNvPr id="254" name="直線コネクタ 253"/>
        <xdr:cNvCxnSpPr/>
      </xdr:nvCxnSpPr>
      <xdr:spPr>
        <a:xfrm flipV="1">
          <a:off x="15290800" y="14725650"/>
          <a:ext cx="889000" cy="53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37254</xdr:rowOff>
    </xdr:from>
    <xdr:to>
      <xdr:col>23</xdr:col>
      <xdr:colOff>457200</xdr:colOff>
      <xdr:row>85</xdr:row>
      <xdr:rowOff>138854</xdr:rowOff>
    </xdr:to>
    <xdr:sp macro="" textlink="">
      <xdr:nvSpPr>
        <xdr:cNvPr id="255" name="フローチャート : 判断 254"/>
        <xdr:cNvSpPr/>
      </xdr:nvSpPr>
      <xdr:spPr>
        <a:xfrm>
          <a:off x="16129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149031</xdr:rowOff>
    </xdr:from>
    <xdr:ext cx="736600" cy="259045"/>
    <xdr:sp macro="" textlink="">
      <xdr:nvSpPr>
        <xdr:cNvPr id="256" name="テキスト ボックス 255"/>
        <xdr:cNvSpPr txBox="1"/>
      </xdr:nvSpPr>
      <xdr:spPr>
        <a:xfrm>
          <a:off x="15798800" y="1437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64346</xdr:rowOff>
    </xdr:from>
    <xdr:to>
      <xdr:col>22</xdr:col>
      <xdr:colOff>203200</xdr:colOff>
      <xdr:row>89</xdr:row>
      <xdr:rowOff>5504</xdr:rowOff>
    </xdr:to>
    <xdr:cxnSp macro="">
      <xdr:nvCxnSpPr>
        <xdr:cNvPr id="257" name="直線コネクタ 256"/>
        <xdr:cNvCxnSpPr/>
      </xdr:nvCxnSpPr>
      <xdr:spPr>
        <a:xfrm>
          <a:off x="14401800" y="1515194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58" name="フローチャート : 判断 257"/>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59" name="テキスト ボックス 258"/>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122766</xdr:rowOff>
    </xdr:from>
    <xdr:to>
      <xdr:col>21</xdr:col>
      <xdr:colOff>0</xdr:colOff>
      <xdr:row>88</xdr:row>
      <xdr:rowOff>64346</xdr:rowOff>
    </xdr:to>
    <xdr:cxnSp macro="">
      <xdr:nvCxnSpPr>
        <xdr:cNvPr id="260" name="直線コネクタ 259"/>
        <xdr:cNvCxnSpPr/>
      </xdr:nvCxnSpPr>
      <xdr:spPr>
        <a:xfrm>
          <a:off x="13512800" y="14524566"/>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1" name="フローチャート : 判断 260"/>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62" name="テキスト ボックス 261"/>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63" name="フローチャート : 判断 262"/>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59284</xdr:rowOff>
    </xdr:from>
    <xdr:ext cx="762000" cy="259045"/>
    <xdr:sp macro="" textlink="">
      <xdr:nvSpPr>
        <xdr:cNvPr id="264" name="テキスト ボックス 263"/>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125730</xdr:rowOff>
    </xdr:from>
    <xdr:to>
      <xdr:col>24</xdr:col>
      <xdr:colOff>609600</xdr:colOff>
      <xdr:row>86</xdr:row>
      <xdr:rowOff>55880</xdr:rowOff>
    </xdr:to>
    <xdr:sp macro="" textlink="">
      <xdr:nvSpPr>
        <xdr:cNvPr id="270" name="円/楕円 269"/>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97807</xdr:rowOff>
    </xdr:from>
    <xdr:ext cx="762000" cy="259045"/>
    <xdr:sp macro="" textlink="">
      <xdr:nvSpPr>
        <xdr:cNvPr id="271" name="給与水準   （国との比較）該当値テキスト"/>
        <xdr:cNvSpPr txBox="1"/>
      </xdr:nvSpPr>
      <xdr:spPr>
        <a:xfrm>
          <a:off x="17106900" y="146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101600</xdr:rowOff>
    </xdr:from>
    <xdr:to>
      <xdr:col>23</xdr:col>
      <xdr:colOff>457200</xdr:colOff>
      <xdr:row>86</xdr:row>
      <xdr:rowOff>31750</xdr:rowOff>
    </xdr:to>
    <xdr:sp macro="" textlink="">
      <xdr:nvSpPr>
        <xdr:cNvPr id="272" name="円/楕円 271"/>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16527</xdr:rowOff>
    </xdr:from>
    <xdr:ext cx="736600" cy="259045"/>
    <xdr:sp macro="" textlink="">
      <xdr:nvSpPr>
        <xdr:cNvPr id="273" name="テキスト ボックス 272"/>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126154</xdr:rowOff>
    </xdr:from>
    <xdr:to>
      <xdr:col>22</xdr:col>
      <xdr:colOff>254000</xdr:colOff>
      <xdr:row>89</xdr:row>
      <xdr:rowOff>56304</xdr:rowOff>
    </xdr:to>
    <xdr:sp macro="" textlink="">
      <xdr:nvSpPr>
        <xdr:cNvPr id="274" name="円/楕円 273"/>
        <xdr:cNvSpPr/>
      </xdr:nvSpPr>
      <xdr:spPr>
        <a:xfrm>
          <a:off x="15240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66481</xdr:rowOff>
    </xdr:from>
    <xdr:ext cx="762000" cy="259045"/>
    <xdr:sp macro="" textlink="">
      <xdr:nvSpPr>
        <xdr:cNvPr id="275" name="テキスト ボックス 274"/>
        <xdr:cNvSpPr txBox="1"/>
      </xdr:nvSpPr>
      <xdr:spPr>
        <a:xfrm>
          <a:off x="14909800" y="149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13546</xdr:rowOff>
    </xdr:from>
    <xdr:to>
      <xdr:col>21</xdr:col>
      <xdr:colOff>50800</xdr:colOff>
      <xdr:row>88</xdr:row>
      <xdr:rowOff>115146</xdr:rowOff>
    </xdr:to>
    <xdr:sp macro="" textlink="">
      <xdr:nvSpPr>
        <xdr:cNvPr id="276" name="円/楕円 275"/>
        <xdr:cNvSpPr/>
      </xdr:nvSpPr>
      <xdr:spPr>
        <a:xfrm>
          <a:off x="14351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125323</xdr:rowOff>
    </xdr:from>
    <xdr:ext cx="762000" cy="259045"/>
    <xdr:sp macro="" textlink="">
      <xdr:nvSpPr>
        <xdr:cNvPr id="277" name="テキスト ボックス 276"/>
        <xdr:cNvSpPr txBox="1"/>
      </xdr:nvSpPr>
      <xdr:spPr>
        <a:xfrm>
          <a:off x="14020800" y="1487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78" name="円/楕円 277"/>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12293</xdr:rowOff>
    </xdr:from>
    <xdr:ext cx="762000" cy="259045"/>
    <xdr:sp macro="" textlink="">
      <xdr:nvSpPr>
        <xdr:cNvPr id="279" name="テキスト ボックス 278"/>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１月に合併を行ったことで、類似団体平均と比較し人口千人当たりの職員数が多くなっています。類似団体平均に徐々に近づいていますが、今後も定員管理計画に基づく職員数管理と内部組織の見直しを行うとともに、事業実施にあたっての事務管理の効率化を図り、住民サービスの向上を目指します。 </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11" name="直線コネクタ 310"/>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2"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3" name="直線コネクタ 312"/>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4"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5" name="直線コネクタ 314"/>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112014</xdr:rowOff>
    </xdr:from>
    <xdr:to>
      <xdr:col>24</xdr:col>
      <xdr:colOff>558800</xdr:colOff>
      <xdr:row>62</xdr:row>
      <xdr:rowOff>140281</xdr:rowOff>
    </xdr:to>
    <xdr:cxnSp macro="">
      <xdr:nvCxnSpPr>
        <xdr:cNvPr id="316" name="直線コネクタ 315"/>
        <xdr:cNvCxnSpPr/>
      </xdr:nvCxnSpPr>
      <xdr:spPr>
        <a:xfrm>
          <a:off x="16179800" y="10741914"/>
          <a:ext cx="838200" cy="2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165770</xdr:rowOff>
    </xdr:from>
    <xdr:ext cx="762000" cy="259045"/>
    <xdr:sp macro="" textlink="">
      <xdr:nvSpPr>
        <xdr:cNvPr id="317" name="定員管理の状況平均値テキスト"/>
        <xdr:cNvSpPr txBox="1"/>
      </xdr:nvSpPr>
      <xdr:spPr>
        <a:xfrm>
          <a:off x="17106900" y="10452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8" name="フローチャート : 判断 317"/>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112014</xdr:rowOff>
    </xdr:from>
    <xdr:to>
      <xdr:col>23</xdr:col>
      <xdr:colOff>406400</xdr:colOff>
      <xdr:row>62</xdr:row>
      <xdr:rowOff>120976</xdr:rowOff>
    </xdr:to>
    <xdr:cxnSp macro="">
      <xdr:nvCxnSpPr>
        <xdr:cNvPr id="319" name="直線コネクタ 318"/>
        <xdr:cNvCxnSpPr/>
      </xdr:nvCxnSpPr>
      <xdr:spPr>
        <a:xfrm flipV="1">
          <a:off x="15290800" y="10741914"/>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20" name="フローチャート : 判断 319"/>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57167</xdr:rowOff>
    </xdr:from>
    <xdr:ext cx="736600" cy="259045"/>
    <xdr:sp macro="" textlink="">
      <xdr:nvSpPr>
        <xdr:cNvPr id="321" name="テキスト ボックス 320"/>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120976</xdr:rowOff>
    </xdr:from>
    <xdr:to>
      <xdr:col>22</xdr:col>
      <xdr:colOff>203200</xdr:colOff>
      <xdr:row>62</xdr:row>
      <xdr:rowOff>125113</xdr:rowOff>
    </xdr:to>
    <xdr:cxnSp macro="">
      <xdr:nvCxnSpPr>
        <xdr:cNvPr id="322" name="直線コネクタ 321"/>
        <xdr:cNvCxnSpPr/>
      </xdr:nvCxnSpPr>
      <xdr:spPr>
        <a:xfrm flipV="1">
          <a:off x="14401800" y="10750876"/>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3" name="フローチャート : 判断 322"/>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48204</xdr:rowOff>
    </xdr:from>
    <xdr:ext cx="762000" cy="259045"/>
    <xdr:sp macro="" textlink="">
      <xdr:nvSpPr>
        <xdr:cNvPr id="324" name="テキスト ボックス 323"/>
        <xdr:cNvSpPr txBox="1"/>
      </xdr:nvSpPr>
      <xdr:spPr>
        <a:xfrm>
          <a:off x="14909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125113</xdr:rowOff>
    </xdr:from>
    <xdr:to>
      <xdr:col>21</xdr:col>
      <xdr:colOff>0</xdr:colOff>
      <xdr:row>62</xdr:row>
      <xdr:rowOff>143039</xdr:rowOff>
    </xdr:to>
    <xdr:cxnSp macro="">
      <xdr:nvCxnSpPr>
        <xdr:cNvPr id="325" name="直線コネクタ 324"/>
        <xdr:cNvCxnSpPr/>
      </xdr:nvCxnSpPr>
      <xdr:spPr>
        <a:xfrm flipV="1">
          <a:off x="13512800" y="10755013"/>
          <a:ext cx="8890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6" name="フローチャート : 判断 325"/>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44068</xdr:rowOff>
    </xdr:from>
    <xdr:ext cx="762000" cy="259045"/>
    <xdr:sp macro="" textlink="">
      <xdr:nvSpPr>
        <xdr:cNvPr id="327" name="テキスト ボックス 326"/>
        <xdr:cNvSpPr txBox="1"/>
      </xdr:nvSpPr>
      <xdr:spPr>
        <a:xfrm>
          <a:off x="14020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8" name="フローチャート : 判断 327"/>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21317</xdr:rowOff>
    </xdr:from>
    <xdr:ext cx="762000" cy="259045"/>
    <xdr:sp macro="" textlink="">
      <xdr:nvSpPr>
        <xdr:cNvPr id="329" name="テキスト ボックス 328"/>
        <xdr:cNvSpPr txBox="1"/>
      </xdr:nvSpPr>
      <xdr:spPr>
        <a:xfrm>
          <a:off x="13131800" y="103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89481</xdr:rowOff>
    </xdr:from>
    <xdr:to>
      <xdr:col>24</xdr:col>
      <xdr:colOff>609600</xdr:colOff>
      <xdr:row>63</xdr:row>
      <xdr:rowOff>19631</xdr:rowOff>
    </xdr:to>
    <xdr:sp macro="" textlink="">
      <xdr:nvSpPr>
        <xdr:cNvPr id="335" name="円/楕円 334"/>
        <xdr:cNvSpPr/>
      </xdr:nvSpPr>
      <xdr:spPr>
        <a:xfrm>
          <a:off x="16967200" y="1071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61558</xdr:rowOff>
    </xdr:from>
    <xdr:ext cx="762000" cy="259045"/>
    <xdr:sp macro="" textlink="">
      <xdr:nvSpPr>
        <xdr:cNvPr id="336" name="定員管理の状況該当値テキスト"/>
        <xdr:cNvSpPr txBox="1"/>
      </xdr:nvSpPr>
      <xdr:spPr>
        <a:xfrm>
          <a:off x="17106900" y="1069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61214</xdr:rowOff>
    </xdr:from>
    <xdr:to>
      <xdr:col>23</xdr:col>
      <xdr:colOff>457200</xdr:colOff>
      <xdr:row>62</xdr:row>
      <xdr:rowOff>162814</xdr:rowOff>
    </xdr:to>
    <xdr:sp macro="" textlink="">
      <xdr:nvSpPr>
        <xdr:cNvPr id="337" name="円/楕円 336"/>
        <xdr:cNvSpPr/>
      </xdr:nvSpPr>
      <xdr:spPr>
        <a:xfrm>
          <a:off x="16129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147591</xdr:rowOff>
    </xdr:from>
    <xdr:ext cx="736600" cy="259045"/>
    <xdr:sp macro="" textlink="">
      <xdr:nvSpPr>
        <xdr:cNvPr id="338" name="テキスト ボックス 337"/>
        <xdr:cNvSpPr txBox="1"/>
      </xdr:nvSpPr>
      <xdr:spPr>
        <a:xfrm>
          <a:off x="15798800" y="1077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70176</xdr:rowOff>
    </xdr:from>
    <xdr:to>
      <xdr:col>22</xdr:col>
      <xdr:colOff>254000</xdr:colOff>
      <xdr:row>63</xdr:row>
      <xdr:rowOff>326</xdr:rowOff>
    </xdr:to>
    <xdr:sp macro="" textlink="">
      <xdr:nvSpPr>
        <xdr:cNvPr id="339" name="円/楕円 338"/>
        <xdr:cNvSpPr/>
      </xdr:nvSpPr>
      <xdr:spPr>
        <a:xfrm>
          <a:off x="15240000" y="107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156553</xdr:rowOff>
    </xdr:from>
    <xdr:ext cx="762000" cy="259045"/>
    <xdr:sp macro="" textlink="">
      <xdr:nvSpPr>
        <xdr:cNvPr id="340" name="テキスト ボックス 339"/>
        <xdr:cNvSpPr txBox="1"/>
      </xdr:nvSpPr>
      <xdr:spPr>
        <a:xfrm>
          <a:off x="14909800" y="1078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74313</xdr:rowOff>
    </xdr:from>
    <xdr:to>
      <xdr:col>21</xdr:col>
      <xdr:colOff>50800</xdr:colOff>
      <xdr:row>63</xdr:row>
      <xdr:rowOff>4463</xdr:rowOff>
    </xdr:to>
    <xdr:sp macro="" textlink="">
      <xdr:nvSpPr>
        <xdr:cNvPr id="341" name="円/楕円 340"/>
        <xdr:cNvSpPr/>
      </xdr:nvSpPr>
      <xdr:spPr>
        <a:xfrm>
          <a:off x="14351000" y="1070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160690</xdr:rowOff>
    </xdr:from>
    <xdr:ext cx="762000" cy="259045"/>
    <xdr:sp macro="" textlink="">
      <xdr:nvSpPr>
        <xdr:cNvPr id="342" name="テキスト ボックス 341"/>
        <xdr:cNvSpPr txBox="1"/>
      </xdr:nvSpPr>
      <xdr:spPr>
        <a:xfrm>
          <a:off x="14020800" y="1079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92239</xdr:rowOff>
    </xdr:from>
    <xdr:to>
      <xdr:col>19</xdr:col>
      <xdr:colOff>533400</xdr:colOff>
      <xdr:row>63</xdr:row>
      <xdr:rowOff>22389</xdr:rowOff>
    </xdr:to>
    <xdr:sp macro="" textlink="">
      <xdr:nvSpPr>
        <xdr:cNvPr id="343" name="円/楕円 342"/>
        <xdr:cNvSpPr/>
      </xdr:nvSpPr>
      <xdr:spPr>
        <a:xfrm>
          <a:off x="13462000" y="1072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7166</xdr:rowOff>
    </xdr:from>
    <xdr:ext cx="762000" cy="259045"/>
    <xdr:sp macro="" textlink="">
      <xdr:nvSpPr>
        <xdr:cNvPr id="344" name="テキスト ボックス 343"/>
        <xdr:cNvSpPr txBox="1"/>
      </xdr:nvSpPr>
      <xdr:spPr>
        <a:xfrm>
          <a:off x="13131800" y="1080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道路改良や公共施設の新設・改良のために借り入れた町債の償還により、類似団体平均を上回る状況が続いています。しかし、合併直後には早期健全化基準の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を上回る年度もあった中で、近年は健全団体の基準とされる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以下を維持しています。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年度以降、実質公債費比率の算定に大きな影響を与える普通交付税が減少していきますが、今後も計画的な繰上償還や新規発行額の抑制を行い、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以下を維持することを目指し、公債費の削減に努めます。 </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70" name="直線コネクタ 369"/>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71"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2" name="直線コネクタ 371"/>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32512</xdr:rowOff>
    </xdr:from>
    <xdr:to>
      <xdr:col>24</xdr:col>
      <xdr:colOff>558800</xdr:colOff>
      <xdr:row>43</xdr:row>
      <xdr:rowOff>124206</xdr:rowOff>
    </xdr:to>
    <xdr:cxnSp macro="">
      <xdr:nvCxnSpPr>
        <xdr:cNvPr id="375" name="直線コネクタ 374"/>
        <xdr:cNvCxnSpPr/>
      </xdr:nvCxnSpPr>
      <xdr:spPr>
        <a:xfrm flipV="1">
          <a:off x="16179800" y="7404862"/>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119143</xdr:rowOff>
    </xdr:from>
    <xdr:ext cx="762000" cy="259045"/>
    <xdr:sp macro="" textlink="">
      <xdr:nvSpPr>
        <xdr:cNvPr id="376" name="公債費負担の状況平均値テキスト"/>
        <xdr:cNvSpPr txBox="1"/>
      </xdr:nvSpPr>
      <xdr:spPr>
        <a:xfrm>
          <a:off x="17106900" y="697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7" name="フローチャート : 判断 376"/>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124206</xdr:rowOff>
    </xdr:from>
    <xdr:to>
      <xdr:col>23</xdr:col>
      <xdr:colOff>406400</xdr:colOff>
      <xdr:row>44</xdr:row>
      <xdr:rowOff>20320</xdr:rowOff>
    </xdr:to>
    <xdr:cxnSp macro="">
      <xdr:nvCxnSpPr>
        <xdr:cNvPr id="378" name="直線コネクタ 377"/>
        <xdr:cNvCxnSpPr/>
      </xdr:nvCxnSpPr>
      <xdr:spPr>
        <a:xfrm flipV="1">
          <a:off x="15290800" y="749655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9" name="フローチャート : 判断 378"/>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76725</xdr:rowOff>
    </xdr:from>
    <xdr:ext cx="736600" cy="259045"/>
    <xdr:sp macro="" textlink="">
      <xdr:nvSpPr>
        <xdr:cNvPr id="380" name="テキスト ボックス 379"/>
        <xdr:cNvSpPr txBox="1"/>
      </xdr:nvSpPr>
      <xdr:spPr>
        <a:xfrm>
          <a:off x="15798800" y="693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20320</xdr:rowOff>
    </xdr:from>
    <xdr:to>
      <xdr:col>22</xdr:col>
      <xdr:colOff>203200</xdr:colOff>
      <xdr:row>44</xdr:row>
      <xdr:rowOff>25146</xdr:rowOff>
    </xdr:to>
    <xdr:cxnSp macro="">
      <xdr:nvCxnSpPr>
        <xdr:cNvPr id="381" name="直線コネクタ 380"/>
        <xdr:cNvCxnSpPr/>
      </xdr:nvCxnSpPr>
      <xdr:spPr>
        <a:xfrm flipV="1">
          <a:off x="14401800" y="756412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2" name="フローチャート : 判断 381"/>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124985</xdr:rowOff>
    </xdr:from>
    <xdr:ext cx="762000" cy="259045"/>
    <xdr:sp macro="" textlink="">
      <xdr:nvSpPr>
        <xdr:cNvPr id="383" name="テキスト ボックス 382"/>
        <xdr:cNvSpPr txBox="1"/>
      </xdr:nvSpPr>
      <xdr:spPr>
        <a:xfrm>
          <a:off x="14909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138684</xdr:rowOff>
    </xdr:from>
    <xdr:to>
      <xdr:col>21</xdr:col>
      <xdr:colOff>0</xdr:colOff>
      <xdr:row>44</xdr:row>
      <xdr:rowOff>25146</xdr:rowOff>
    </xdr:to>
    <xdr:cxnSp macro="">
      <xdr:nvCxnSpPr>
        <xdr:cNvPr id="384" name="直線コネクタ 383"/>
        <xdr:cNvCxnSpPr/>
      </xdr:nvCxnSpPr>
      <xdr:spPr>
        <a:xfrm>
          <a:off x="13512800" y="751103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5" name="フローチャート : 判断 384"/>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21099</xdr:rowOff>
    </xdr:from>
    <xdr:ext cx="762000" cy="259045"/>
    <xdr:sp macro="" textlink="">
      <xdr:nvSpPr>
        <xdr:cNvPr id="386" name="テキスト ボックス 385"/>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7" name="フローチャート : 判断 386"/>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88" name="テキスト ボックス 387"/>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153162</xdr:rowOff>
    </xdr:from>
    <xdr:to>
      <xdr:col>24</xdr:col>
      <xdr:colOff>609600</xdr:colOff>
      <xdr:row>43</xdr:row>
      <xdr:rowOff>83312</xdr:rowOff>
    </xdr:to>
    <xdr:sp macro="" textlink="">
      <xdr:nvSpPr>
        <xdr:cNvPr id="394" name="円/楕円 393"/>
        <xdr:cNvSpPr/>
      </xdr:nvSpPr>
      <xdr:spPr>
        <a:xfrm>
          <a:off x="169672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125239</xdr:rowOff>
    </xdr:from>
    <xdr:ext cx="762000" cy="259045"/>
    <xdr:sp macro="" textlink="">
      <xdr:nvSpPr>
        <xdr:cNvPr id="395" name="公債費負担の状況該当値テキスト"/>
        <xdr:cNvSpPr txBox="1"/>
      </xdr:nvSpPr>
      <xdr:spPr>
        <a:xfrm>
          <a:off x="17106900" y="732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73406</xdr:rowOff>
    </xdr:from>
    <xdr:to>
      <xdr:col>23</xdr:col>
      <xdr:colOff>457200</xdr:colOff>
      <xdr:row>44</xdr:row>
      <xdr:rowOff>3556</xdr:rowOff>
    </xdr:to>
    <xdr:sp macro="" textlink="">
      <xdr:nvSpPr>
        <xdr:cNvPr id="396" name="円/楕円 395"/>
        <xdr:cNvSpPr/>
      </xdr:nvSpPr>
      <xdr:spPr>
        <a:xfrm>
          <a:off x="16129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159783</xdr:rowOff>
    </xdr:from>
    <xdr:ext cx="736600" cy="259045"/>
    <xdr:sp macro="" textlink="">
      <xdr:nvSpPr>
        <xdr:cNvPr id="397" name="テキスト ボックス 396"/>
        <xdr:cNvSpPr txBox="1"/>
      </xdr:nvSpPr>
      <xdr:spPr>
        <a:xfrm>
          <a:off x="15798800" y="753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140970</xdr:rowOff>
    </xdr:from>
    <xdr:to>
      <xdr:col>22</xdr:col>
      <xdr:colOff>254000</xdr:colOff>
      <xdr:row>44</xdr:row>
      <xdr:rowOff>71120</xdr:rowOff>
    </xdr:to>
    <xdr:sp macro="" textlink="">
      <xdr:nvSpPr>
        <xdr:cNvPr id="398" name="円/楕円 397"/>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55897</xdr:rowOff>
    </xdr:from>
    <xdr:ext cx="762000" cy="259045"/>
    <xdr:sp macro="" textlink="">
      <xdr:nvSpPr>
        <xdr:cNvPr id="399" name="テキスト ボックス 398"/>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145796</xdr:rowOff>
    </xdr:from>
    <xdr:to>
      <xdr:col>21</xdr:col>
      <xdr:colOff>50800</xdr:colOff>
      <xdr:row>44</xdr:row>
      <xdr:rowOff>75946</xdr:rowOff>
    </xdr:to>
    <xdr:sp macro="" textlink="">
      <xdr:nvSpPr>
        <xdr:cNvPr id="400" name="円/楕円 399"/>
        <xdr:cNvSpPr/>
      </xdr:nvSpPr>
      <xdr:spPr>
        <a:xfrm>
          <a:off x="14351000" y="751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60723</xdr:rowOff>
    </xdr:from>
    <xdr:ext cx="762000" cy="259045"/>
    <xdr:sp macro="" textlink="">
      <xdr:nvSpPr>
        <xdr:cNvPr id="401" name="テキスト ボックス 400"/>
        <xdr:cNvSpPr txBox="1"/>
      </xdr:nvSpPr>
      <xdr:spPr>
        <a:xfrm>
          <a:off x="14020800" y="760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87884</xdr:rowOff>
    </xdr:from>
    <xdr:to>
      <xdr:col>19</xdr:col>
      <xdr:colOff>533400</xdr:colOff>
      <xdr:row>44</xdr:row>
      <xdr:rowOff>18034</xdr:rowOff>
    </xdr:to>
    <xdr:sp macro="" textlink="">
      <xdr:nvSpPr>
        <xdr:cNvPr id="402" name="円/楕円 401"/>
        <xdr:cNvSpPr/>
      </xdr:nvSpPr>
      <xdr:spPr>
        <a:xfrm>
          <a:off x="13462000" y="74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2811</xdr:rowOff>
    </xdr:from>
    <xdr:ext cx="762000" cy="259045"/>
    <xdr:sp macro="" textlink="">
      <xdr:nvSpPr>
        <xdr:cNvPr id="403" name="テキスト ボックス 402"/>
        <xdr:cNvSpPr txBox="1"/>
      </xdr:nvSpPr>
      <xdr:spPr>
        <a:xfrm>
          <a:off x="13131800" y="754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道路改良や公共施設の新設・改良の財源として町債を借り入れてきたことにより、類似団体平均を上回っています。しかし、年々改善をしており、これまでの公債費の繰上償還の実施による町債残高の確実な減少を反映しています。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年度においては、債務負担行為に基づく支出予定額から庁舎建設費用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千万円が除外されたため、昨年と比較すると減少幅が大きくなっています。今後も総合振興計画等に基づく計画的な事業の執行や繰上償還を行い、町債残高の削減に努めます。 </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4" name="直線コネクタ 433"/>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5"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6" name="直線コネクタ 435"/>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99725</xdr:rowOff>
    </xdr:from>
    <xdr:to>
      <xdr:col>24</xdr:col>
      <xdr:colOff>558800</xdr:colOff>
      <xdr:row>17</xdr:row>
      <xdr:rowOff>145445</xdr:rowOff>
    </xdr:to>
    <xdr:cxnSp macro="">
      <xdr:nvCxnSpPr>
        <xdr:cNvPr id="439" name="直線コネクタ 438"/>
        <xdr:cNvCxnSpPr/>
      </xdr:nvCxnSpPr>
      <xdr:spPr>
        <a:xfrm flipV="1">
          <a:off x="16179800" y="2842925"/>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40"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1" name="フローチャート :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145445</xdr:rowOff>
    </xdr:from>
    <xdr:to>
      <xdr:col>23</xdr:col>
      <xdr:colOff>406400</xdr:colOff>
      <xdr:row>18</xdr:row>
      <xdr:rowOff>38342</xdr:rowOff>
    </xdr:to>
    <xdr:cxnSp macro="">
      <xdr:nvCxnSpPr>
        <xdr:cNvPr id="442" name="直線コネクタ 441"/>
        <xdr:cNvCxnSpPr/>
      </xdr:nvCxnSpPr>
      <xdr:spPr>
        <a:xfrm flipV="1">
          <a:off x="15290800" y="3060095"/>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3" name="フローチャート :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38342</xdr:rowOff>
    </xdr:from>
    <xdr:to>
      <xdr:col>22</xdr:col>
      <xdr:colOff>203200</xdr:colOff>
      <xdr:row>19</xdr:row>
      <xdr:rowOff>94403</xdr:rowOff>
    </xdr:to>
    <xdr:cxnSp macro="">
      <xdr:nvCxnSpPr>
        <xdr:cNvPr id="445" name="直線コネクタ 444"/>
        <xdr:cNvCxnSpPr/>
      </xdr:nvCxnSpPr>
      <xdr:spPr>
        <a:xfrm flipV="1">
          <a:off x="14401800" y="3124442"/>
          <a:ext cx="889000" cy="22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99060</xdr:rowOff>
    </xdr:from>
    <xdr:to>
      <xdr:col>22</xdr:col>
      <xdr:colOff>254000</xdr:colOff>
      <xdr:row>14</xdr:row>
      <xdr:rowOff>29210</xdr:rowOff>
    </xdr:to>
    <xdr:sp macro="" textlink="">
      <xdr:nvSpPr>
        <xdr:cNvPr id="446" name="フローチャート : 判断 445"/>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7" name="テキスト ボックス 446"/>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94403</xdr:rowOff>
    </xdr:from>
    <xdr:to>
      <xdr:col>21</xdr:col>
      <xdr:colOff>0</xdr:colOff>
      <xdr:row>21</xdr:row>
      <xdr:rowOff>49107</xdr:rowOff>
    </xdr:to>
    <xdr:cxnSp macro="">
      <xdr:nvCxnSpPr>
        <xdr:cNvPr id="448" name="直線コネクタ 447"/>
        <xdr:cNvCxnSpPr/>
      </xdr:nvCxnSpPr>
      <xdr:spPr>
        <a:xfrm flipV="1">
          <a:off x="13512800" y="3351953"/>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95371</xdr:rowOff>
    </xdr:from>
    <xdr:to>
      <xdr:col>21</xdr:col>
      <xdr:colOff>50800</xdr:colOff>
      <xdr:row>15</xdr:row>
      <xdr:rowOff>25521</xdr:rowOff>
    </xdr:to>
    <xdr:sp macro="" textlink="">
      <xdr:nvSpPr>
        <xdr:cNvPr id="449" name="フローチャート : 判断 448"/>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50" name="テキスト ボックス 449"/>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51" name="フローチャート : 判断 450"/>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54990</xdr:rowOff>
    </xdr:from>
    <xdr:ext cx="762000" cy="259045"/>
    <xdr:sp macro="" textlink="">
      <xdr:nvSpPr>
        <xdr:cNvPr id="452" name="テキスト ボックス 451"/>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48925</xdr:rowOff>
    </xdr:from>
    <xdr:to>
      <xdr:col>24</xdr:col>
      <xdr:colOff>609600</xdr:colOff>
      <xdr:row>16</xdr:row>
      <xdr:rowOff>150525</xdr:rowOff>
    </xdr:to>
    <xdr:sp macro="" textlink="">
      <xdr:nvSpPr>
        <xdr:cNvPr id="458" name="円/楕円 457"/>
        <xdr:cNvSpPr/>
      </xdr:nvSpPr>
      <xdr:spPr>
        <a:xfrm>
          <a:off x="16967200" y="27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21002</xdr:rowOff>
    </xdr:from>
    <xdr:ext cx="762000" cy="259045"/>
    <xdr:sp macro="" textlink="">
      <xdr:nvSpPr>
        <xdr:cNvPr id="459" name="将来負担の状況該当値テキスト"/>
        <xdr:cNvSpPr txBox="1"/>
      </xdr:nvSpPr>
      <xdr:spPr>
        <a:xfrm>
          <a:off x="17106900" y="27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94645</xdr:rowOff>
    </xdr:from>
    <xdr:to>
      <xdr:col>23</xdr:col>
      <xdr:colOff>457200</xdr:colOff>
      <xdr:row>18</xdr:row>
      <xdr:rowOff>24795</xdr:rowOff>
    </xdr:to>
    <xdr:sp macro="" textlink="">
      <xdr:nvSpPr>
        <xdr:cNvPr id="460" name="円/楕円 459"/>
        <xdr:cNvSpPr/>
      </xdr:nvSpPr>
      <xdr:spPr>
        <a:xfrm>
          <a:off x="16129000" y="30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9572</xdr:rowOff>
    </xdr:from>
    <xdr:ext cx="736600" cy="259045"/>
    <xdr:sp macro="" textlink="">
      <xdr:nvSpPr>
        <xdr:cNvPr id="461" name="テキスト ボックス 460"/>
        <xdr:cNvSpPr txBox="1"/>
      </xdr:nvSpPr>
      <xdr:spPr>
        <a:xfrm>
          <a:off x="15798800" y="309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158992</xdr:rowOff>
    </xdr:from>
    <xdr:to>
      <xdr:col>22</xdr:col>
      <xdr:colOff>254000</xdr:colOff>
      <xdr:row>18</xdr:row>
      <xdr:rowOff>89142</xdr:rowOff>
    </xdr:to>
    <xdr:sp macro="" textlink="">
      <xdr:nvSpPr>
        <xdr:cNvPr id="462" name="円/楕円 461"/>
        <xdr:cNvSpPr/>
      </xdr:nvSpPr>
      <xdr:spPr>
        <a:xfrm>
          <a:off x="15240000" y="307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73919</xdr:rowOff>
    </xdr:from>
    <xdr:ext cx="762000" cy="259045"/>
    <xdr:sp macro="" textlink="">
      <xdr:nvSpPr>
        <xdr:cNvPr id="463" name="テキスト ボックス 462"/>
        <xdr:cNvSpPr txBox="1"/>
      </xdr:nvSpPr>
      <xdr:spPr>
        <a:xfrm>
          <a:off x="14909800" y="316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43603</xdr:rowOff>
    </xdr:from>
    <xdr:to>
      <xdr:col>21</xdr:col>
      <xdr:colOff>50800</xdr:colOff>
      <xdr:row>19</xdr:row>
      <xdr:rowOff>145203</xdr:rowOff>
    </xdr:to>
    <xdr:sp macro="" textlink="">
      <xdr:nvSpPr>
        <xdr:cNvPr id="464" name="円/楕円 463"/>
        <xdr:cNvSpPr/>
      </xdr:nvSpPr>
      <xdr:spPr>
        <a:xfrm>
          <a:off x="14351000" y="330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129980</xdr:rowOff>
    </xdr:from>
    <xdr:ext cx="762000" cy="259045"/>
    <xdr:sp macro="" textlink="">
      <xdr:nvSpPr>
        <xdr:cNvPr id="465" name="テキスト ボックス 464"/>
        <xdr:cNvSpPr txBox="1"/>
      </xdr:nvSpPr>
      <xdr:spPr>
        <a:xfrm>
          <a:off x="14020800" y="33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169757</xdr:rowOff>
    </xdr:from>
    <xdr:to>
      <xdr:col>19</xdr:col>
      <xdr:colOff>533400</xdr:colOff>
      <xdr:row>21</xdr:row>
      <xdr:rowOff>99907</xdr:rowOff>
    </xdr:to>
    <xdr:sp macro="" textlink="">
      <xdr:nvSpPr>
        <xdr:cNvPr id="466" name="円/楕円 465"/>
        <xdr:cNvSpPr/>
      </xdr:nvSpPr>
      <xdr:spPr>
        <a:xfrm>
          <a:off x="13462000" y="359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84684</xdr:rowOff>
    </xdr:from>
    <xdr:ext cx="762000" cy="259045"/>
    <xdr:sp macro="" textlink="">
      <xdr:nvSpPr>
        <xdr:cNvPr id="467" name="テキスト ボックス 466"/>
        <xdr:cNvSpPr txBox="1"/>
      </xdr:nvSpPr>
      <xdr:spPr>
        <a:xfrm>
          <a:off x="13131800" y="368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島根県飯南町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5,251
5,222
242.88
7,849,094
7,753,106
52,063
4,351,471
8,657,031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46.1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よりも比率が低くなっていますが、公債費に係る比率が類似団体を大きく上回っている影響を受けていることが要因として考えられます。人件費に係る人口１人当たりの歳出額で比較すると、類似団体平均を上回る状態となっています。これまでも定員管理計画に基づく職員数管理などにより人件費の抑制に努めていますが、今後も適正な職員数管理を行います。</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1270</xdr:rowOff>
    </xdr:from>
    <xdr:to>
      <xdr:col>7</xdr:col>
      <xdr:colOff>15875</xdr:colOff>
      <xdr:row>35</xdr:row>
      <xdr:rowOff>37846</xdr:rowOff>
    </xdr:to>
    <xdr:cxnSp macro="">
      <xdr:nvCxnSpPr>
        <xdr:cNvPr id="62" name="直線コネクタ 61"/>
        <xdr:cNvCxnSpPr/>
      </xdr:nvCxnSpPr>
      <xdr:spPr>
        <a:xfrm>
          <a:off x="3987800" y="60020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168148</xdr:rowOff>
    </xdr:from>
    <xdr:to>
      <xdr:col>5</xdr:col>
      <xdr:colOff>549275</xdr:colOff>
      <xdr:row>35</xdr:row>
      <xdr:rowOff>1270</xdr:rowOff>
    </xdr:to>
    <xdr:cxnSp macro="">
      <xdr:nvCxnSpPr>
        <xdr:cNvPr id="65" name="直線コネクタ 64"/>
        <xdr:cNvCxnSpPr/>
      </xdr:nvCxnSpPr>
      <xdr:spPr>
        <a:xfrm>
          <a:off x="3098800" y="5997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4843</xdr:rowOff>
    </xdr:from>
    <xdr:ext cx="736600" cy="259045"/>
    <xdr:sp macro="" textlink="">
      <xdr:nvSpPr>
        <xdr:cNvPr id="67" name="テキスト ボックス 66"/>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168148</xdr:rowOff>
    </xdr:from>
    <xdr:to>
      <xdr:col>4</xdr:col>
      <xdr:colOff>346075</xdr:colOff>
      <xdr:row>35</xdr:row>
      <xdr:rowOff>56134</xdr:rowOff>
    </xdr:to>
    <xdr:cxnSp macro="">
      <xdr:nvCxnSpPr>
        <xdr:cNvPr id="68" name="直線コネクタ 67"/>
        <xdr:cNvCxnSpPr/>
      </xdr:nvCxnSpPr>
      <xdr:spPr>
        <a:xfrm flipV="1">
          <a:off x="2209800" y="59974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18559</xdr:rowOff>
    </xdr:from>
    <xdr:ext cx="762000" cy="259045"/>
    <xdr:sp macro="" textlink="">
      <xdr:nvSpPr>
        <xdr:cNvPr id="70" name="テキスト ボックス 69"/>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28702</xdr:rowOff>
    </xdr:from>
    <xdr:to>
      <xdr:col>3</xdr:col>
      <xdr:colOff>142875</xdr:colOff>
      <xdr:row>35</xdr:row>
      <xdr:rowOff>56134</xdr:rowOff>
    </xdr:to>
    <xdr:cxnSp macro="">
      <xdr:nvCxnSpPr>
        <xdr:cNvPr id="71" name="直線コネクタ 70"/>
        <xdr:cNvCxnSpPr/>
      </xdr:nvCxnSpPr>
      <xdr:spPr>
        <a:xfrm>
          <a:off x="1320800" y="60294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3" name="テキスト ボックス 72"/>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9415</xdr:rowOff>
    </xdr:from>
    <xdr:ext cx="762000" cy="259045"/>
    <xdr:sp macro="" textlink="">
      <xdr:nvSpPr>
        <xdr:cNvPr id="75" name="テキスト ボックス 74"/>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158496</xdr:rowOff>
    </xdr:from>
    <xdr:to>
      <xdr:col>7</xdr:col>
      <xdr:colOff>66675</xdr:colOff>
      <xdr:row>35</xdr:row>
      <xdr:rowOff>88646</xdr:rowOff>
    </xdr:to>
    <xdr:sp macro="" textlink="">
      <xdr:nvSpPr>
        <xdr:cNvPr id="81" name="円/楕円 80"/>
        <xdr:cNvSpPr/>
      </xdr:nvSpPr>
      <xdr:spPr>
        <a:xfrm>
          <a:off x="4775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67073</xdr:rowOff>
    </xdr:from>
    <xdr:ext cx="762000" cy="259045"/>
    <xdr:sp macro="" textlink="">
      <xdr:nvSpPr>
        <xdr:cNvPr id="82" name="人件費該当値テキスト"/>
        <xdr:cNvSpPr txBox="1"/>
      </xdr:nvSpPr>
      <xdr:spPr>
        <a:xfrm>
          <a:off x="4914900" y="589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121920</xdr:rowOff>
    </xdr:from>
    <xdr:to>
      <xdr:col>5</xdr:col>
      <xdr:colOff>600075</xdr:colOff>
      <xdr:row>35</xdr:row>
      <xdr:rowOff>52070</xdr:rowOff>
    </xdr:to>
    <xdr:sp macro="" textlink="">
      <xdr:nvSpPr>
        <xdr:cNvPr id="83" name="円/楕円 82"/>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62247</xdr:rowOff>
    </xdr:from>
    <xdr:ext cx="736600" cy="259045"/>
    <xdr:sp macro="" textlink="">
      <xdr:nvSpPr>
        <xdr:cNvPr id="84" name="テキスト ボックス 83"/>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117348</xdr:rowOff>
    </xdr:from>
    <xdr:to>
      <xdr:col>4</xdr:col>
      <xdr:colOff>396875</xdr:colOff>
      <xdr:row>35</xdr:row>
      <xdr:rowOff>47498</xdr:rowOff>
    </xdr:to>
    <xdr:sp macro="" textlink="">
      <xdr:nvSpPr>
        <xdr:cNvPr id="85" name="円/楕円 84"/>
        <xdr:cNvSpPr/>
      </xdr:nvSpPr>
      <xdr:spPr>
        <a:xfrm>
          <a:off x="3048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57675</xdr:rowOff>
    </xdr:from>
    <xdr:ext cx="762000" cy="259045"/>
    <xdr:sp macro="" textlink="">
      <xdr:nvSpPr>
        <xdr:cNvPr id="86" name="テキスト ボックス 85"/>
        <xdr:cNvSpPr txBox="1"/>
      </xdr:nvSpPr>
      <xdr:spPr>
        <a:xfrm>
          <a:off x="2717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5334</xdr:rowOff>
    </xdr:from>
    <xdr:to>
      <xdr:col>3</xdr:col>
      <xdr:colOff>193675</xdr:colOff>
      <xdr:row>35</xdr:row>
      <xdr:rowOff>106934</xdr:rowOff>
    </xdr:to>
    <xdr:sp macro="" textlink="">
      <xdr:nvSpPr>
        <xdr:cNvPr id="87" name="円/楕円 86"/>
        <xdr:cNvSpPr/>
      </xdr:nvSpPr>
      <xdr:spPr>
        <a:xfrm>
          <a:off x="2159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117111</xdr:rowOff>
    </xdr:from>
    <xdr:ext cx="762000" cy="259045"/>
    <xdr:sp macro="" textlink="">
      <xdr:nvSpPr>
        <xdr:cNvPr id="88" name="テキスト ボックス 87"/>
        <xdr:cNvSpPr txBox="1"/>
      </xdr:nvSpPr>
      <xdr:spPr>
        <a:xfrm>
          <a:off x="1828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149352</xdr:rowOff>
    </xdr:from>
    <xdr:to>
      <xdr:col>1</xdr:col>
      <xdr:colOff>676275</xdr:colOff>
      <xdr:row>35</xdr:row>
      <xdr:rowOff>79502</xdr:rowOff>
    </xdr:to>
    <xdr:sp macro="" textlink="">
      <xdr:nvSpPr>
        <xdr:cNvPr id="89" name="円/楕円 88"/>
        <xdr:cNvSpPr/>
      </xdr:nvSpPr>
      <xdr:spPr>
        <a:xfrm>
          <a:off x="1270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89679</xdr:rowOff>
    </xdr:from>
    <xdr:ext cx="762000" cy="259045"/>
    <xdr:sp macro="" textlink="">
      <xdr:nvSpPr>
        <xdr:cNvPr id="90" name="テキスト ボックス 89"/>
        <xdr:cNvSpPr txBox="1"/>
      </xdr:nvSpPr>
      <xdr:spPr>
        <a:xfrm>
          <a:off x="939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に係る比率が類似団体よりも大きく上回っているため、物件費に対する比率が低くなっています。しかし、人口１人当たりの物件費の歳出額で比較すると、類似団体平均を上回っています。歳出額で類似団体を上回る主な要因として、住民情報や税務・財政関係の電算処理を外部へ委託していることや指定管理を行っている観光施設などが多いことがあげられます。 </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138430</xdr:rowOff>
    </xdr:from>
    <xdr:to>
      <xdr:col>24</xdr:col>
      <xdr:colOff>31750</xdr:colOff>
      <xdr:row>15</xdr:row>
      <xdr:rowOff>147574</xdr:rowOff>
    </xdr:to>
    <xdr:cxnSp macro="">
      <xdr:nvCxnSpPr>
        <xdr:cNvPr id="120" name="直線コネクタ 119"/>
        <xdr:cNvCxnSpPr/>
      </xdr:nvCxnSpPr>
      <xdr:spPr>
        <a:xfrm>
          <a:off x="15671800" y="27101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57421</xdr:rowOff>
    </xdr:from>
    <xdr:ext cx="762000" cy="259045"/>
    <xdr:sp macro="" textlink="">
      <xdr:nvSpPr>
        <xdr:cNvPr id="121"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88138</xdr:rowOff>
    </xdr:from>
    <xdr:to>
      <xdr:col>22</xdr:col>
      <xdr:colOff>565150</xdr:colOff>
      <xdr:row>15</xdr:row>
      <xdr:rowOff>138430</xdr:rowOff>
    </xdr:to>
    <xdr:cxnSp macro="">
      <xdr:nvCxnSpPr>
        <xdr:cNvPr id="123" name="直線コネクタ 122"/>
        <xdr:cNvCxnSpPr/>
      </xdr:nvCxnSpPr>
      <xdr:spPr>
        <a:xfrm>
          <a:off x="14782800" y="26598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25" name="テキスト ボックス 124"/>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88138</xdr:rowOff>
    </xdr:from>
    <xdr:to>
      <xdr:col>21</xdr:col>
      <xdr:colOff>361950</xdr:colOff>
      <xdr:row>15</xdr:row>
      <xdr:rowOff>92710</xdr:rowOff>
    </xdr:to>
    <xdr:cxnSp macro="">
      <xdr:nvCxnSpPr>
        <xdr:cNvPr id="126" name="直線コネクタ 125"/>
        <xdr:cNvCxnSpPr/>
      </xdr:nvCxnSpPr>
      <xdr:spPr>
        <a:xfrm flipV="1">
          <a:off x="13893800" y="2659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28" name="テキスト ボックス 127"/>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83566</xdr:rowOff>
    </xdr:from>
    <xdr:to>
      <xdr:col>20</xdr:col>
      <xdr:colOff>158750</xdr:colOff>
      <xdr:row>15</xdr:row>
      <xdr:rowOff>92710</xdr:rowOff>
    </xdr:to>
    <xdr:cxnSp macro="">
      <xdr:nvCxnSpPr>
        <xdr:cNvPr id="129" name="直線コネクタ 128"/>
        <xdr:cNvCxnSpPr/>
      </xdr:nvCxnSpPr>
      <xdr:spPr>
        <a:xfrm>
          <a:off x="13004800" y="2655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107713</xdr:rowOff>
    </xdr:from>
    <xdr:ext cx="762000" cy="259045"/>
    <xdr:sp macro="" textlink="">
      <xdr:nvSpPr>
        <xdr:cNvPr id="131" name="テキスト ボックス 130"/>
        <xdr:cNvSpPr txBox="1"/>
      </xdr:nvSpPr>
      <xdr:spPr>
        <a:xfrm>
          <a:off x="13512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80281</xdr:rowOff>
    </xdr:from>
    <xdr:ext cx="762000" cy="259045"/>
    <xdr:sp macro="" textlink="">
      <xdr:nvSpPr>
        <xdr:cNvPr id="133" name="テキスト ボックス 132"/>
        <xdr:cNvSpPr txBox="1"/>
      </xdr:nvSpPr>
      <xdr:spPr>
        <a:xfrm>
          <a:off x="126238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96774</xdr:rowOff>
    </xdr:from>
    <xdr:to>
      <xdr:col>24</xdr:col>
      <xdr:colOff>82550</xdr:colOff>
      <xdr:row>16</xdr:row>
      <xdr:rowOff>26924</xdr:rowOff>
    </xdr:to>
    <xdr:sp macro="" textlink="">
      <xdr:nvSpPr>
        <xdr:cNvPr id="139" name="円/楕円 138"/>
        <xdr:cNvSpPr/>
      </xdr:nvSpPr>
      <xdr:spPr>
        <a:xfrm>
          <a:off x="164592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5351</xdr:rowOff>
    </xdr:from>
    <xdr:ext cx="762000" cy="259045"/>
    <xdr:sp macro="" textlink="">
      <xdr:nvSpPr>
        <xdr:cNvPr id="140" name="物件費該当値テキスト"/>
        <xdr:cNvSpPr txBox="1"/>
      </xdr:nvSpPr>
      <xdr:spPr>
        <a:xfrm>
          <a:off x="16598900" y="257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87630</xdr:rowOff>
    </xdr:from>
    <xdr:to>
      <xdr:col>22</xdr:col>
      <xdr:colOff>615950</xdr:colOff>
      <xdr:row>16</xdr:row>
      <xdr:rowOff>17780</xdr:rowOff>
    </xdr:to>
    <xdr:sp macro="" textlink="">
      <xdr:nvSpPr>
        <xdr:cNvPr id="141" name="円/楕円 140"/>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27957</xdr:rowOff>
    </xdr:from>
    <xdr:ext cx="736600" cy="259045"/>
    <xdr:sp macro="" textlink="">
      <xdr:nvSpPr>
        <xdr:cNvPr id="142" name="テキスト ボックス 141"/>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37338</xdr:rowOff>
    </xdr:from>
    <xdr:to>
      <xdr:col>21</xdr:col>
      <xdr:colOff>412750</xdr:colOff>
      <xdr:row>15</xdr:row>
      <xdr:rowOff>138938</xdr:rowOff>
    </xdr:to>
    <xdr:sp macro="" textlink="">
      <xdr:nvSpPr>
        <xdr:cNvPr id="143" name="円/楕円 142"/>
        <xdr:cNvSpPr/>
      </xdr:nvSpPr>
      <xdr:spPr>
        <a:xfrm>
          <a:off x="14732000" y="26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149115</xdr:rowOff>
    </xdr:from>
    <xdr:ext cx="762000" cy="259045"/>
    <xdr:sp macro="" textlink="">
      <xdr:nvSpPr>
        <xdr:cNvPr id="144" name="テキスト ボックス 143"/>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41910</xdr:rowOff>
    </xdr:from>
    <xdr:to>
      <xdr:col>20</xdr:col>
      <xdr:colOff>209550</xdr:colOff>
      <xdr:row>15</xdr:row>
      <xdr:rowOff>143510</xdr:rowOff>
    </xdr:to>
    <xdr:sp macro="" textlink="">
      <xdr:nvSpPr>
        <xdr:cNvPr id="145" name="円/楕円 144"/>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153687</xdr:rowOff>
    </xdr:from>
    <xdr:ext cx="762000" cy="259045"/>
    <xdr:sp macro="" textlink="">
      <xdr:nvSpPr>
        <xdr:cNvPr id="146" name="テキスト ボックス 145"/>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32766</xdr:rowOff>
    </xdr:from>
    <xdr:to>
      <xdr:col>19</xdr:col>
      <xdr:colOff>6350</xdr:colOff>
      <xdr:row>15</xdr:row>
      <xdr:rowOff>134366</xdr:rowOff>
    </xdr:to>
    <xdr:sp macro="" textlink="">
      <xdr:nvSpPr>
        <xdr:cNvPr id="147" name="円/楕円 146"/>
        <xdr:cNvSpPr/>
      </xdr:nvSpPr>
      <xdr:spPr>
        <a:xfrm>
          <a:off x="12954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144543</xdr:rowOff>
    </xdr:from>
    <xdr:ext cx="762000" cy="259045"/>
    <xdr:sp macro="" textlink="">
      <xdr:nvSpPr>
        <xdr:cNvPr id="148" name="テキスト ボックス 147"/>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類似団体平均を上回る状況が続いています。平成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月</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日に福祉事務所を設置したことによる生活保護費や、養護老人ホームに係る老人保護措置費などが類似団体よりも高くなっていることが要因として考えられます。また、全国平均の推移を見ても、今後も比率の上昇が見込まれます。</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57</xdr:row>
      <xdr:rowOff>31750</xdr:rowOff>
    </xdr:to>
    <xdr:cxnSp macro="">
      <xdr:nvCxnSpPr>
        <xdr:cNvPr id="181" name="直線コネクタ 180"/>
        <xdr:cNvCxnSpPr/>
      </xdr:nvCxnSpPr>
      <xdr:spPr>
        <a:xfrm>
          <a:off x="3987800" y="9728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73677</xdr:rowOff>
    </xdr:from>
    <xdr:ext cx="762000" cy="259045"/>
    <xdr:sp macro="" textlink="">
      <xdr:nvSpPr>
        <xdr:cNvPr id="182" name="扶助費平均値テキスト"/>
        <xdr:cNvSpPr txBox="1"/>
      </xdr:nvSpPr>
      <xdr:spPr>
        <a:xfrm>
          <a:off x="4914900" y="916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127000</xdr:rowOff>
    </xdr:to>
    <xdr:cxnSp macro="">
      <xdr:nvCxnSpPr>
        <xdr:cNvPr id="184" name="直線コネクタ 183"/>
        <xdr:cNvCxnSpPr/>
      </xdr:nvCxnSpPr>
      <xdr:spPr>
        <a:xfrm>
          <a:off x="3098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186" name="テキスト ボックス 185"/>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56</xdr:row>
      <xdr:rowOff>50800</xdr:rowOff>
    </xdr:to>
    <xdr:cxnSp macro="">
      <xdr:nvCxnSpPr>
        <xdr:cNvPr id="187" name="直線コネクタ 186"/>
        <xdr:cNvCxnSpPr/>
      </xdr:nvCxnSpPr>
      <xdr:spPr>
        <a:xfrm>
          <a:off x="2209800" y="9423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189" name="テキスト ボックス 188"/>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69850</xdr:rowOff>
    </xdr:from>
    <xdr:to>
      <xdr:col>3</xdr:col>
      <xdr:colOff>142875</xdr:colOff>
      <xdr:row>54</xdr:row>
      <xdr:rowOff>165100</xdr:rowOff>
    </xdr:to>
    <xdr:cxnSp macro="">
      <xdr:nvCxnSpPr>
        <xdr:cNvPr id="190" name="直線コネクタ 189"/>
        <xdr:cNvCxnSpPr/>
      </xdr:nvCxnSpPr>
      <xdr:spPr>
        <a:xfrm>
          <a:off x="1320800" y="9328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192" name="テキスト ボックス 19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194" name="テキスト ボックス 193"/>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200" name="円/楕円 199"/>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124477</xdr:rowOff>
    </xdr:from>
    <xdr:ext cx="762000" cy="259045"/>
    <xdr:sp macro="" textlink="">
      <xdr:nvSpPr>
        <xdr:cNvPr id="201" name="扶助費該当値テキスト"/>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2" name="円/楕円 201"/>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03" name="テキスト ボックス 202"/>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04" name="円/楕円 203"/>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205" name="テキスト ボックス 204"/>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06" name="円/楕円 205"/>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207" name="テキスト ボックス 206"/>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08" name="円/楕円 207"/>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105427</xdr:rowOff>
    </xdr:from>
    <xdr:ext cx="762000" cy="259045"/>
    <xdr:sp macro="" textlink="">
      <xdr:nvSpPr>
        <xdr:cNvPr id="209" name="テキスト ボックス 208"/>
        <xdr:cNvSpPr txBox="1"/>
      </xdr:nvSpPr>
      <xdr:spPr>
        <a:xfrm>
          <a:off x="939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その他に係る経常収支比率</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％の内、公営企業会計に対する繰出金と出資金が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％を占めています。類似団体平均と比較すると、平成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年度以降は上回る状況となっていますが、下水道会計で対応する公債費増加に伴う繰出金の増加と、病院事業会計の公債費に伴う出資金を平成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年度から経常経費としたことが影響しています。また、平成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年度に国保会計への繰出金の基準を見直したことも比率の増加要因としてあります。</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81280</xdr:rowOff>
    </xdr:from>
    <xdr:to>
      <xdr:col>24</xdr:col>
      <xdr:colOff>31750</xdr:colOff>
      <xdr:row>58</xdr:row>
      <xdr:rowOff>104140</xdr:rowOff>
    </xdr:to>
    <xdr:cxnSp macro="">
      <xdr:nvCxnSpPr>
        <xdr:cNvPr id="237" name="直線コネクタ 236"/>
        <xdr:cNvCxnSpPr/>
      </xdr:nvCxnSpPr>
      <xdr:spPr>
        <a:xfrm flipV="1">
          <a:off x="15671800" y="10025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167022</xdr:rowOff>
    </xdr:from>
    <xdr:ext cx="762000" cy="259045"/>
    <xdr:sp macro="" textlink="">
      <xdr:nvSpPr>
        <xdr:cNvPr id="238"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69850</xdr:rowOff>
    </xdr:from>
    <xdr:to>
      <xdr:col>22</xdr:col>
      <xdr:colOff>565150</xdr:colOff>
      <xdr:row>58</xdr:row>
      <xdr:rowOff>104140</xdr:rowOff>
    </xdr:to>
    <xdr:cxnSp macro="">
      <xdr:nvCxnSpPr>
        <xdr:cNvPr id="240" name="直線コネクタ 239"/>
        <xdr:cNvCxnSpPr/>
      </xdr:nvCxnSpPr>
      <xdr:spPr>
        <a:xfrm>
          <a:off x="14782800" y="100139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67962</xdr:rowOff>
    </xdr:from>
    <xdr:ext cx="736600" cy="259045"/>
    <xdr:sp macro="" textlink="">
      <xdr:nvSpPr>
        <xdr:cNvPr id="242" name="テキスト ボックス 241"/>
        <xdr:cNvSpPr txBox="1"/>
      </xdr:nvSpPr>
      <xdr:spPr>
        <a:xfrm>
          <a:off x="15290800" y="966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69850</xdr:rowOff>
    </xdr:from>
    <xdr:to>
      <xdr:col>21</xdr:col>
      <xdr:colOff>361950</xdr:colOff>
      <xdr:row>58</xdr:row>
      <xdr:rowOff>81280</xdr:rowOff>
    </xdr:to>
    <xdr:cxnSp macro="">
      <xdr:nvCxnSpPr>
        <xdr:cNvPr id="243" name="直線コネクタ 242"/>
        <xdr:cNvCxnSpPr/>
      </xdr:nvCxnSpPr>
      <xdr:spPr>
        <a:xfrm flipV="1">
          <a:off x="13893800" y="100139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50817</xdr:rowOff>
    </xdr:from>
    <xdr:ext cx="762000" cy="259045"/>
    <xdr:sp macro="" textlink="">
      <xdr:nvSpPr>
        <xdr:cNvPr id="245" name="テキスト ボックス 244"/>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81280</xdr:rowOff>
    </xdr:from>
    <xdr:to>
      <xdr:col>20</xdr:col>
      <xdr:colOff>158750</xdr:colOff>
      <xdr:row>58</xdr:row>
      <xdr:rowOff>92710</xdr:rowOff>
    </xdr:to>
    <xdr:cxnSp macro="">
      <xdr:nvCxnSpPr>
        <xdr:cNvPr id="246" name="直線コネクタ 245"/>
        <xdr:cNvCxnSpPr/>
      </xdr:nvCxnSpPr>
      <xdr:spPr>
        <a:xfrm flipV="1">
          <a:off x="13004800" y="100253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45102</xdr:rowOff>
    </xdr:from>
    <xdr:ext cx="762000" cy="259045"/>
    <xdr:sp macro="" textlink="">
      <xdr:nvSpPr>
        <xdr:cNvPr id="248" name="テキスト ボックス 247"/>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170832</xdr:rowOff>
    </xdr:from>
    <xdr:ext cx="762000" cy="259045"/>
    <xdr:sp macro="" textlink="">
      <xdr:nvSpPr>
        <xdr:cNvPr id="250" name="テキスト ボックス 249"/>
        <xdr:cNvSpPr txBox="1"/>
      </xdr:nvSpPr>
      <xdr:spPr>
        <a:xfrm>
          <a:off x="12623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56" name="円/楕円 255"/>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2557</xdr:rowOff>
    </xdr:from>
    <xdr:ext cx="762000" cy="259045"/>
    <xdr:sp macro="" textlink="">
      <xdr:nvSpPr>
        <xdr:cNvPr id="257"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53340</xdr:rowOff>
    </xdr:from>
    <xdr:to>
      <xdr:col>22</xdr:col>
      <xdr:colOff>615950</xdr:colOff>
      <xdr:row>58</xdr:row>
      <xdr:rowOff>154940</xdr:rowOff>
    </xdr:to>
    <xdr:sp macro="" textlink="">
      <xdr:nvSpPr>
        <xdr:cNvPr id="258" name="円/楕円 257"/>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139717</xdr:rowOff>
    </xdr:from>
    <xdr:ext cx="736600" cy="259045"/>
    <xdr:sp macro="" textlink="">
      <xdr:nvSpPr>
        <xdr:cNvPr id="259" name="テキスト ボックス 258"/>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19050</xdr:rowOff>
    </xdr:from>
    <xdr:to>
      <xdr:col>21</xdr:col>
      <xdr:colOff>412750</xdr:colOff>
      <xdr:row>58</xdr:row>
      <xdr:rowOff>120650</xdr:rowOff>
    </xdr:to>
    <xdr:sp macro="" textlink="">
      <xdr:nvSpPr>
        <xdr:cNvPr id="260" name="円/楕円 259"/>
        <xdr:cNvSpPr/>
      </xdr:nvSpPr>
      <xdr:spPr>
        <a:xfrm>
          <a:off x="14732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105427</xdr:rowOff>
    </xdr:from>
    <xdr:ext cx="762000" cy="259045"/>
    <xdr:sp macro="" textlink="">
      <xdr:nvSpPr>
        <xdr:cNvPr id="261" name="テキスト ボックス 260"/>
        <xdr:cNvSpPr txBox="1"/>
      </xdr:nvSpPr>
      <xdr:spPr>
        <a:xfrm>
          <a:off x="14401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30480</xdr:rowOff>
    </xdr:from>
    <xdr:to>
      <xdr:col>20</xdr:col>
      <xdr:colOff>209550</xdr:colOff>
      <xdr:row>58</xdr:row>
      <xdr:rowOff>132080</xdr:rowOff>
    </xdr:to>
    <xdr:sp macro="" textlink="">
      <xdr:nvSpPr>
        <xdr:cNvPr id="262" name="円/楕円 261"/>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116857</xdr:rowOff>
    </xdr:from>
    <xdr:ext cx="762000" cy="259045"/>
    <xdr:sp macro="" textlink="">
      <xdr:nvSpPr>
        <xdr:cNvPr id="263" name="テキスト ボックス 262"/>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41910</xdr:rowOff>
    </xdr:from>
    <xdr:to>
      <xdr:col>19</xdr:col>
      <xdr:colOff>6350</xdr:colOff>
      <xdr:row>58</xdr:row>
      <xdr:rowOff>143510</xdr:rowOff>
    </xdr:to>
    <xdr:sp macro="" textlink="">
      <xdr:nvSpPr>
        <xdr:cNvPr id="264" name="円/楕円 263"/>
        <xdr:cNvSpPr/>
      </xdr:nvSpPr>
      <xdr:spPr>
        <a:xfrm>
          <a:off x="129540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128287</xdr:rowOff>
    </xdr:from>
    <xdr:ext cx="762000" cy="259045"/>
    <xdr:sp macro="" textlink="">
      <xdr:nvSpPr>
        <xdr:cNvPr id="265" name="テキスト ボックス 264"/>
        <xdr:cNvSpPr txBox="1"/>
      </xdr:nvSpPr>
      <xdr:spPr>
        <a:xfrm>
          <a:off x="12623800" y="1007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類似団体平均を上回っていますが、一部事務組合に対する負担金が多いことや、飯南病院への補助金など町独自の補助費等があることが主な要因となっています。</a:t>
          </a: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79647</xdr:rowOff>
    </xdr:from>
    <xdr:to>
      <xdr:col>24</xdr:col>
      <xdr:colOff>31750</xdr:colOff>
      <xdr:row>39</xdr:row>
      <xdr:rowOff>105773</xdr:rowOff>
    </xdr:to>
    <xdr:cxnSp macro="">
      <xdr:nvCxnSpPr>
        <xdr:cNvPr id="299" name="直線コネクタ 298"/>
        <xdr:cNvCxnSpPr/>
      </xdr:nvCxnSpPr>
      <xdr:spPr>
        <a:xfrm>
          <a:off x="15671800" y="676619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42108</xdr:rowOff>
    </xdr:from>
    <xdr:ext cx="762000" cy="259045"/>
    <xdr:sp macro="" textlink="">
      <xdr:nvSpPr>
        <xdr:cNvPr id="300" name="補助費等平均値テキスト"/>
        <xdr:cNvSpPr txBox="1"/>
      </xdr:nvSpPr>
      <xdr:spPr>
        <a:xfrm>
          <a:off x="16598900" y="6214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27396</xdr:rowOff>
    </xdr:from>
    <xdr:to>
      <xdr:col>22</xdr:col>
      <xdr:colOff>565150</xdr:colOff>
      <xdr:row>39</xdr:row>
      <xdr:rowOff>79647</xdr:rowOff>
    </xdr:to>
    <xdr:cxnSp macro="">
      <xdr:nvCxnSpPr>
        <xdr:cNvPr id="302" name="直線コネクタ 301"/>
        <xdr:cNvCxnSpPr/>
      </xdr:nvCxnSpPr>
      <xdr:spPr>
        <a:xfrm>
          <a:off x="14782800" y="671394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111233</xdr:rowOff>
    </xdr:from>
    <xdr:ext cx="736600" cy="259045"/>
    <xdr:sp macro="" textlink="">
      <xdr:nvSpPr>
        <xdr:cNvPr id="304" name="テキスト ボックス 303"/>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27396</xdr:rowOff>
    </xdr:from>
    <xdr:to>
      <xdr:col>21</xdr:col>
      <xdr:colOff>361950</xdr:colOff>
      <xdr:row>39</xdr:row>
      <xdr:rowOff>53522</xdr:rowOff>
    </xdr:to>
    <xdr:cxnSp macro="">
      <xdr:nvCxnSpPr>
        <xdr:cNvPr id="305" name="直線コネクタ 304"/>
        <xdr:cNvCxnSpPr/>
      </xdr:nvCxnSpPr>
      <xdr:spPr>
        <a:xfrm flipV="1">
          <a:off x="13893800" y="671394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117764</xdr:rowOff>
    </xdr:from>
    <xdr:ext cx="762000" cy="259045"/>
    <xdr:sp macro="" textlink="">
      <xdr:nvSpPr>
        <xdr:cNvPr id="307" name="テキスト ボックス 306"/>
        <xdr:cNvSpPr txBox="1"/>
      </xdr:nvSpPr>
      <xdr:spPr>
        <a:xfrm>
          <a:off x="14401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153126</xdr:rowOff>
    </xdr:from>
    <xdr:to>
      <xdr:col>20</xdr:col>
      <xdr:colOff>158750</xdr:colOff>
      <xdr:row>39</xdr:row>
      <xdr:rowOff>53522</xdr:rowOff>
    </xdr:to>
    <xdr:cxnSp macro="">
      <xdr:nvCxnSpPr>
        <xdr:cNvPr id="308" name="直線コネクタ 307"/>
        <xdr:cNvCxnSpPr/>
      </xdr:nvCxnSpPr>
      <xdr:spPr>
        <a:xfrm>
          <a:off x="13004800" y="666822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150421</xdr:rowOff>
    </xdr:from>
    <xdr:ext cx="762000" cy="259045"/>
    <xdr:sp macro="" textlink="">
      <xdr:nvSpPr>
        <xdr:cNvPr id="310" name="テキスト ボックス 309"/>
        <xdr:cNvSpPr txBox="1"/>
      </xdr:nvSpPr>
      <xdr:spPr>
        <a:xfrm>
          <a:off x="13512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12" name="テキスト ボックス 311"/>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54973</xdr:rowOff>
    </xdr:from>
    <xdr:to>
      <xdr:col>24</xdr:col>
      <xdr:colOff>82550</xdr:colOff>
      <xdr:row>39</xdr:row>
      <xdr:rowOff>156573</xdr:rowOff>
    </xdr:to>
    <xdr:sp macro="" textlink="">
      <xdr:nvSpPr>
        <xdr:cNvPr id="318" name="円/楕円 317"/>
        <xdr:cNvSpPr/>
      </xdr:nvSpPr>
      <xdr:spPr>
        <a:xfrm>
          <a:off x="16459200" y="674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27050</xdr:rowOff>
    </xdr:from>
    <xdr:ext cx="762000" cy="259045"/>
    <xdr:sp macro="" textlink="">
      <xdr:nvSpPr>
        <xdr:cNvPr id="319" name="補助費等該当値テキスト"/>
        <xdr:cNvSpPr txBox="1"/>
      </xdr:nvSpPr>
      <xdr:spPr>
        <a:xfrm>
          <a:off x="16598900" y="671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28847</xdr:rowOff>
    </xdr:from>
    <xdr:to>
      <xdr:col>22</xdr:col>
      <xdr:colOff>615950</xdr:colOff>
      <xdr:row>39</xdr:row>
      <xdr:rowOff>130447</xdr:rowOff>
    </xdr:to>
    <xdr:sp macro="" textlink="">
      <xdr:nvSpPr>
        <xdr:cNvPr id="320" name="円/楕円 319"/>
        <xdr:cNvSpPr/>
      </xdr:nvSpPr>
      <xdr:spPr>
        <a:xfrm>
          <a:off x="15621000" y="671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115224</xdr:rowOff>
    </xdr:from>
    <xdr:ext cx="736600" cy="259045"/>
    <xdr:sp macro="" textlink="">
      <xdr:nvSpPr>
        <xdr:cNvPr id="321" name="テキスト ボックス 320"/>
        <xdr:cNvSpPr txBox="1"/>
      </xdr:nvSpPr>
      <xdr:spPr>
        <a:xfrm>
          <a:off x="15290800" y="6801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148046</xdr:rowOff>
    </xdr:from>
    <xdr:to>
      <xdr:col>21</xdr:col>
      <xdr:colOff>412750</xdr:colOff>
      <xdr:row>39</xdr:row>
      <xdr:rowOff>78196</xdr:rowOff>
    </xdr:to>
    <xdr:sp macro="" textlink="">
      <xdr:nvSpPr>
        <xdr:cNvPr id="322" name="円/楕円 321"/>
        <xdr:cNvSpPr/>
      </xdr:nvSpPr>
      <xdr:spPr>
        <a:xfrm>
          <a:off x="14732000" y="666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62973</xdr:rowOff>
    </xdr:from>
    <xdr:ext cx="762000" cy="259045"/>
    <xdr:sp macro="" textlink="">
      <xdr:nvSpPr>
        <xdr:cNvPr id="323" name="テキスト ボックス 322"/>
        <xdr:cNvSpPr txBox="1"/>
      </xdr:nvSpPr>
      <xdr:spPr>
        <a:xfrm>
          <a:off x="14401800" y="674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2722</xdr:rowOff>
    </xdr:from>
    <xdr:to>
      <xdr:col>20</xdr:col>
      <xdr:colOff>209550</xdr:colOff>
      <xdr:row>39</xdr:row>
      <xdr:rowOff>104322</xdr:rowOff>
    </xdr:to>
    <xdr:sp macro="" textlink="">
      <xdr:nvSpPr>
        <xdr:cNvPr id="324" name="円/楕円 323"/>
        <xdr:cNvSpPr/>
      </xdr:nvSpPr>
      <xdr:spPr>
        <a:xfrm>
          <a:off x="13843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89099</xdr:rowOff>
    </xdr:from>
    <xdr:ext cx="762000" cy="259045"/>
    <xdr:sp macro="" textlink="">
      <xdr:nvSpPr>
        <xdr:cNvPr id="325" name="テキスト ボックス 324"/>
        <xdr:cNvSpPr txBox="1"/>
      </xdr:nvSpPr>
      <xdr:spPr>
        <a:xfrm>
          <a:off x="13512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102326</xdr:rowOff>
    </xdr:from>
    <xdr:to>
      <xdr:col>19</xdr:col>
      <xdr:colOff>6350</xdr:colOff>
      <xdr:row>39</xdr:row>
      <xdr:rowOff>32476</xdr:rowOff>
    </xdr:to>
    <xdr:sp macro="" textlink="">
      <xdr:nvSpPr>
        <xdr:cNvPr id="326" name="円/楕円 325"/>
        <xdr:cNvSpPr/>
      </xdr:nvSpPr>
      <xdr:spPr>
        <a:xfrm>
          <a:off x="12954000" y="661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17253</xdr:rowOff>
    </xdr:from>
    <xdr:ext cx="762000" cy="259045"/>
    <xdr:sp macro="" textlink="">
      <xdr:nvSpPr>
        <xdr:cNvPr id="327" name="テキスト ボックス 326"/>
        <xdr:cNvSpPr txBox="1"/>
      </xdr:nvSpPr>
      <xdr:spPr>
        <a:xfrm>
          <a:off x="12623800" y="670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類似団体平均と比較すると、</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10</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前後比率が上回る状況が続いています。合併前後に道路や上下水道施設などの社会基盤整備を集中的に行い、そのための財源として町債を借り入れてきたことが理由として考えられます。これまで実施してきた繰上償還の効果で金額としては減少していますが、依然として比率は高い状態で推移しているため、引き続き中期財政計画に基づく繰上償還の実施や新規発行額を抑制することで町債残高の削減を図っていきます。 </a:t>
          </a: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108713</xdr:rowOff>
    </xdr:from>
    <xdr:to>
      <xdr:col>7</xdr:col>
      <xdr:colOff>15875</xdr:colOff>
      <xdr:row>80</xdr:row>
      <xdr:rowOff>154432</xdr:rowOff>
    </xdr:to>
    <xdr:cxnSp macro="">
      <xdr:nvCxnSpPr>
        <xdr:cNvPr id="357" name="直線コネクタ 356"/>
        <xdr:cNvCxnSpPr/>
      </xdr:nvCxnSpPr>
      <xdr:spPr>
        <a:xfrm>
          <a:off x="3987800" y="13824713"/>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42435</xdr:rowOff>
    </xdr:from>
    <xdr:ext cx="762000" cy="259045"/>
    <xdr:sp macro="" textlink="">
      <xdr:nvSpPr>
        <xdr:cNvPr id="358" name="公債費平均値テキスト"/>
        <xdr:cNvSpPr txBox="1"/>
      </xdr:nvSpPr>
      <xdr:spPr>
        <a:xfrm>
          <a:off x="4914900" y="13244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108713</xdr:rowOff>
    </xdr:from>
    <xdr:to>
      <xdr:col>5</xdr:col>
      <xdr:colOff>549275</xdr:colOff>
      <xdr:row>81</xdr:row>
      <xdr:rowOff>5842</xdr:rowOff>
    </xdr:to>
    <xdr:cxnSp macro="">
      <xdr:nvCxnSpPr>
        <xdr:cNvPr id="360" name="直線コネクタ 359"/>
        <xdr:cNvCxnSpPr/>
      </xdr:nvCxnSpPr>
      <xdr:spPr>
        <a:xfrm flipV="1">
          <a:off x="3098800" y="1382471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62" name="テキスト ボックス 361"/>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5842</xdr:rowOff>
    </xdr:from>
    <xdr:to>
      <xdr:col>4</xdr:col>
      <xdr:colOff>346075</xdr:colOff>
      <xdr:row>82</xdr:row>
      <xdr:rowOff>8128</xdr:rowOff>
    </xdr:to>
    <xdr:cxnSp macro="">
      <xdr:nvCxnSpPr>
        <xdr:cNvPr id="363" name="直線コネクタ 362"/>
        <xdr:cNvCxnSpPr/>
      </xdr:nvCxnSpPr>
      <xdr:spPr>
        <a:xfrm flipV="1">
          <a:off x="2209800" y="1389329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146829</xdr:rowOff>
    </xdr:from>
    <xdr:ext cx="762000" cy="259045"/>
    <xdr:sp macro="" textlink="">
      <xdr:nvSpPr>
        <xdr:cNvPr id="365" name="テキスト ボックス 364"/>
        <xdr:cNvSpPr txBox="1"/>
      </xdr:nvSpPr>
      <xdr:spPr>
        <a:xfrm>
          <a:off x="2717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120142</xdr:rowOff>
    </xdr:from>
    <xdr:to>
      <xdr:col>3</xdr:col>
      <xdr:colOff>142875</xdr:colOff>
      <xdr:row>82</xdr:row>
      <xdr:rowOff>8128</xdr:rowOff>
    </xdr:to>
    <xdr:cxnSp macro="">
      <xdr:nvCxnSpPr>
        <xdr:cNvPr id="366" name="直線コネクタ 365"/>
        <xdr:cNvCxnSpPr/>
      </xdr:nvCxnSpPr>
      <xdr:spPr>
        <a:xfrm>
          <a:off x="1320800" y="140075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34814</xdr:rowOff>
    </xdr:from>
    <xdr:ext cx="762000" cy="259045"/>
    <xdr:sp macro="" textlink="">
      <xdr:nvSpPr>
        <xdr:cNvPr id="368" name="テキスト ボックス 367"/>
        <xdr:cNvSpPr txBox="1"/>
      </xdr:nvSpPr>
      <xdr:spPr>
        <a:xfrm>
          <a:off x="1828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39388</xdr:rowOff>
    </xdr:from>
    <xdr:ext cx="762000" cy="259045"/>
    <xdr:sp macro="" textlink="">
      <xdr:nvSpPr>
        <xdr:cNvPr id="370" name="テキスト ボックス 369"/>
        <xdr:cNvSpPr txBox="1"/>
      </xdr:nvSpPr>
      <xdr:spPr>
        <a:xfrm>
          <a:off x="939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80</xdr:row>
      <xdr:rowOff>103632</xdr:rowOff>
    </xdr:from>
    <xdr:to>
      <xdr:col>7</xdr:col>
      <xdr:colOff>66675</xdr:colOff>
      <xdr:row>81</xdr:row>
      <xdr:rowOff>33782</xdr:rowOff>
    </xdr:to>
    <xdr:sp macro="" textlink="">
      <xdr:nvSpPr>
        <xdr:cNvPr id="376" name="円/楕円 375"/>
        <xdr:cNvSpPr/>
      </xdr:nvSpPr>
      <xdr:spPr>
        <a:xfrm>
          <a:off x="47752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12209</xdr:rowOff>
    </xdr:from>
    <xdr:ext cx="762000" cy="259045"/>
    <xdr:sp macro="" textlink="">
      <xdr:nvSpPr>
        <xdr:cNvPr id="377" name="公債費該当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57913</xdr:rowOff>
    </xdr:from>
    <xdr:to>
      <xdr:col>5</xdr:col>
      <xdr:colOff>600075</xdr:colOff>
      <xdr:row>80</xdr:row>
      <xdr:rowOff>159513</xdr:rowOff>
    </xdr:to>
    <xdr:sp macro="" textlink="">
      <xdr:nvSpPr>
        <xdr:cNvPr id="378" name="円/楕円 377"/>
        <xdr:cNvSpPr/>
      </xdr:nvSpPr>
      <xdr:spPr>
        <a:xfrm>
          <a:off x="3937000" y="137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144290</xdr:rowOff>
    </xdr:from>
    <xdr:ext cx="736600" cy="259045"/>
    <xdr:sp macro="" textlink="">
      <xdr:nvSpPr>
        <xdr:cNvPr id="379" name="テキスト ボックス 378"/>
        <xdr:cNvSpPr txBox="1"/>
      </xdr:nvSpPr>
      <xdr:spPr>
        <a:xfrm>
          <a:off x="3606800" y="13860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126492</xdr:rowOff>
    </xdr:from>
    <xdr:to>
      <xdr:col>4</xdr:col>
      <xdr:colOff>396875</xdr:colOff>
      <xdr:row>81</xdr:row>
      <xdr:rowOff>56642</xdr:rowOff>
    </xdr:to>
    <xdr:sp macro="" textlink="">
      <xdr:nvSpPr>
        <xdr:cNvPr id="380" name="円/楕円 379"/>
        <xdr:cNvSpPr/>
      </xdr:nvSpPr>
      <xdr:spPr>
        <a:xfrm>
          <a:off x="3048000" y="138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41419</xdr:rowOff>
    </xdr:from>
    <xdr:ext cx="762000" cy="259045"/>
    <xdr:sp macro="" textlink="">
      <xdr:nvSpPr>
        <xdr:cNvPr id="381" name="テキスト ボックス 380"/>
        <xdr:cNvSpPr txBox="1"/>
      </xdr:nvSpPr>
      <xdr:spPr>
        <a:xfrm>
          <a:off x="2717800" y="1392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128778</xdr:rowOff>
    </xdr:from>
    <xdr:to>
      <xdr:col>3</xdr:col>
      <xdr:colOff>193675</xdr:colOff>
      <xdr:row>82</xdr:row>
      <xdr:rowOff>58928</xdr:rowOff>
    </xdr:to>
    <xdr:sp macro="" textlink="">
      <xdr:nvSpPr>
        <xdr:cNvPr id="382" name="円/楕円 381"/>
        <xdr:cNvSpPr/>
      </xdr:nvSpPr>
      <xdr:spPr>
        <a:xfrm>
          <a:off x="2159000" y="1401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82</xdr:row>
      <xdr:rowOff>43705</xdr:rowOff>
    </xdr:from>
    <xdr:ext cx="762000" cy="259045"/>
    <xdr:sp macro="" textlink="">
      <xdr:nvSpPr>
        <xdr:cNvPr id="383" name="テキスト ボックス 382"/>
        <xdr:cNvSpPr txBox="1"/>
      </xdr:nvSpPr>
      <xdr:spPr>
        <a:xfrm>
          <a:off x="1828800" y="1410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69342</xdr:rowOff>
    </xdr:from>
    <xdr:to>
      <xdr:col>1</xdr:col>
      <xdr:colOff>676275</xdr:colOff>
      <xdr:row>81</xdr:row>
      <xdr:rowOff>170942</xdr:rowOff>
    </xdr:to>
    <xdr:sp macro="" textlink="">
      <xdr:nvSpPr>
        <xdr:cNvPr id="384" name="円/楕円 383"/>
        <xdr:cNvSpPr/>
      </xdr:nvSpPr>
      <xdr:spPr>
        <a:xfrm>
          <a:off x="1270000" y="1395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155719</xdr:rowOff>
    </xdr:from>
    <xdr:ext cx="762000" cy="259045"/>
    <xdr:sp macro="" textlink="">
      <xdr:nvSpPr>
        <xdr:cNvPr id="385" name="テキスト ボックス 384"/>
        <xdr:cNvSpPr txBox="1"/>
      </xdr:nvSpPr>
      <xdr:spPr>
        <a:xfrm>
          <a:off x="939800" y="1404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公債費に係る比率が類似団体よりも大きく上回っているため、公債費以外に対する比率が低くなっています。今後、町債残高の減少とともに公債費も減少していくと見込んでいますが、それに伴い公債費以外に係る比率が増大していくことも考えられます。全国的に増加している扶助費や老朽化している公共施設の維持補修費等、増大が見込まれる要素がありますが、総合振興計画等に沿った施策の重点化に努めることで、財政の硬直化を防ぐ行財政運営を進めます。</a:t>
          </a: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156391</xdr:rowOff>
    </xdr:from>
    <xdr:to>
      <xdr:col>24</xdr:col>
      <xdr:colOff>31750</xdr:colOff>
      <xdr:row>75</xdr:row>
      <xdr:rowOff>30662</xdr:rowOff>
    </xdr:to>
    <xdr:cxnSp macro="">
      <xdr:nvCxnSpPr>
        <xdr:cNvPr id="420" name="直線コネクタ 419"/>
        <xdr:cNvCxnSpPr/>
      </xdr:nvCxnSpPr>
      <xdr:spPr>
        <a:xfrm>
          <a:off x="15671800" y="12843691"/>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169108</xdr:rowOff>
    </xdr:from>
    <xdr:ext cx="762000" cy="259045"/>
    <xdr:sp macro="" textlink="">
      <xdr:nvSpPr>
        <xdr:cNvPr id="421" name="公債費以外平均値テキスト"/>
        <xdr:cNvSpPr txBox="1"/>
      </xdr:nvSpPr>
      <xdr:spPr>
        <a:xfrm>
          <a:off x="16598900" y="12856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58420</xdr:rowOff>
    </xdr:from>
    <xdr:to>
      <xdr:col>22</xdr:col>
      <xdr:colOff>565150</xdr:colOff>
      <xdr:row>74</xdr:row>
      <xdr:rowOff>156391</xdr:rowOff>
    </xdr:to>
    <xdr:cxnSp macro="">
      <xdr:nvCxnSpPr>
        <xdr:cNvPr id="423" name="直線コネクタ 422"/>
        <xdr:cNvCxnSpPr/>
      </xdr:nvCxnSpPr>
      <xdr:spPr>
        <a:xfrm>
          <a:off x="14782800" y="1274572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33581</xdr:rowOff>
    </xdr:from>
    <xdr:ext cx="736600" cy="259045"/>
    <xdr:sp macro="" textlink="">
      <xdr:nvSpPr>
        <xdr:cNvPr id="425" name="テキスト ボックス 424"/>
        <xdr:cNvSpPr txBox="1"/>
      </xdr:nvSpPr>
      <xdr:spPr>
        <a:xfrm>
          <a:off x="15290800" y="12892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58420</xdr:rowOff>
    </xdr:from>
    <xdr:to>
      <xdr:col>21</xdr:col>
      <xdr:colOff>361950</xdr:colOff>
      <xdr:row>74</xdr:row>
      <xdr:rowOff>84546</xdr:rowOff>
    </xdr:to>
    <xdr:cxnSp macro="">
      <xdr:nvCxnSpPr>
        <xdr:cNvPr id="426" name="直線コネクタ 425"/>
        <xdr:cNvCxnSpPr/>
      </xdr:nvCxnSpPr>
      <xdr:spPr>
        <a:xfrm flipV="1">
          <a:off x="13893800" y="1274572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17253</xdr:rowOff>
    </xdr:from>
    <xdr:ext cx="762000" cy="259045"/>
    <xdr:sp macro="" textlink="">
      <xdr:nvSpPr>
        <xdr:cNvPr id="428" name="テキスト ボックス 427"/>
        <xdr:cNvSpPr txBox="1"/>
      </xdr:nvSpPr>
      <xdr:spPr>
        <a:xfrm>
          <a:off x="14401800" y="1287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12700</xdr:rowOff>
    </xdr:from>
    <xdr:to>
      <xdr:col>20</xdr:col>
      <xdr:colOff>158750</xdr:colOff>
      <xdr:row>74</xdr:row>
      <xdr:rowOff>84546</xdr:rowOff>
    </xdr:to>
    <xdr:cxnSp macro="">
      <xdr:nvCxnSpPr>
        <xdr:cNvPr id="429" name="直線コネクタ 428"/>
        <xdr:cNvCxnSpPr/>
      </xdr:nvCxnSpPr>
      <xdr:spPr>
        <a:xfrm>
          <a:off x="13004800" y="1270000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49910</xdr:rowOff>
    </xdr:from>
    <xdr:ext cx="762000" cy="259045"/>
    <xdr:sp macro="" textlink="">
      <xdr:nvSpPr>
        <xdr:cNvPr id="431" name="テキスト ボックス 430"/>
        <xdr:cNvSpPr txBox="1"/>
      </xdr:nvSpPr>
      <xdr:spPr>
        <a:xfrm>
          <a:off x="13512800" y="1290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126654</xdr:rowOff>
    </xdr:from>
    <xdr:ext cx="762000" cy="259045"/>
    <xdr:sp macro="" textlink="">
      <xdr:nvSpPr>
        <xdr:cNvPr id="433" name="テキスト ボックス 432"/>
        <xdr:cNvSpPr txBox="1"/>
      </xdr:nvSpPr>
      <xdr:spPr>
        <a:xfrm>
          <a:off x="12623800" y="1281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151312</xdr:rowOff>
    </xdr:from>
    <xdr:to>
      <xdr:col>24</xdr:col>
      <xdr:colOff>82550</xdr:colOff>
      <xdr:row>75</xdr:row>
      <xdr:rowOff>81462</xdr:rowOff>
    </xdr:to>
    <xdr:sp macro="" textlink="">
      <xdr:nvSpPr>
        <xdr:cNvPr id="439" name="円/楕円 438"/>
        <xdr:cNvSpPr/>
      </xdr:nvSpPr>
      <xdr:spPr>
        <a:xfrm>
          <a:off x="16459200" y="128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167839</xdr:rowOff>
    </xdr:from>
    <xdr:ext cx="762000" cy="259045"/>
    <xdr:sp macro="" textlink="">
      <xdr:nvSpPr>
        <xdr:cNvPr id="440" name="公債費以外該当値テキスト"/>
        <xdr:cNvSpPr txBox="1"/>
      </xdr:nvSpPr>
      <xdr:spPr>
        <a:xfrm>
          <a:off x="16598900" y="1268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105591</xdr:rowOff>
    </xdr:from>
    <xdr:to>
      <xdr:col>22</xdr:col>
      <xdr:colOff>615950</xdr:colOff>
      <xdr:row>75</xdr:row>
      <xdr:rowOff>35741</xdr:rowOff>
    </xdr:to>
    <xdr:sp macro="" textlink="">
      <xdr:nvSpPr>
        <xdr:cNvPr id="441" name="円/楕円 440"/>
        <xdr:cNvSpPr/>
      </xdr:nvSpPr>
      <xdr:spPr>
        <a:xfrm>
          <a:off x="15621000" y="1279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45918</xdr:rowOff>
    </xdr:from>
    <xdr:ext cx="736600" cy="259045"/>
    <xdr:sp macro="" textlink="">
      <xdr:nvSpPr>
        <xdr:cNvPr id="442" name="テキスト ボックス 441"/>
        <xdr:cNvSpPr txBox="1"/>
      </xdr:nvSpPr>
      <xdr:spPr>
        <a:xfrm>
          <a:off x="15290800" y="12561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7620</xdr:rowOff>
    </xdr:from>
    <xdr:to>
      <xdr:col>21</xdr:col>
      <xdr:colOff>412750</xdr:colOff>
      <xdr:row>74</xdr:row>
      <xdr:rowOff>109220</xdr:rowOff>
    </xdr:to>
    <xdr:sp macro="" textlink="">
      <xdr:nvSpPr>
        <xdr:cNvPr id="443" name="円/楕円 442"/>
        <xdr:cNvSpPr/>
      </xdr:nvSpPr>
      <xdr:spPr>
        <a:xfrm>
          <a:off x="14732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119397</xdr:rowOff>
    </xdr:from>
    <xdr:ext cx="762000" cy="259045"/>
    <xdr:sp macro="" textlink="">
      <xdr:nvSpPr>
        <xdr:cNvPr id="444" name="テキスト ボックス 443"/>
        <xdr:cNvSpPr txBox="1"/>
      </xdr:nvSpPr>
      <xdr:spPr>
        <a:xfrm>
          <a:off x="14401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33746</xdr:rowOff>
    </xdr:from>
    <xdr:to>
      <xdr:col>20</xdr:col>
      <xdr:colOff>209550</xdr:colOff>
      <xdr:row>74</xdr:row>
      <xdr:rowOff>135346</xdr:rowOff>
    </xdr:to>
    <xdr:sp macro="" textlink="">
      <xdr:nvSpPr>
        <xdr:cNvPr id="445" name="円/楕円 444"/>
        <xdr:cNvSpPr/>
      </xdr:nvSpPr>
      <xdr:spPr>
        <a:xfrm>
          <a:off x="13843000" y="1272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145523</xdr:rowOff>
    </xdr:from>
    <xdr:ext cx="762000" cy="259045"/>
    <xdr:sp macro="" textlink="">
      <xdr:nvSpPr>
        <xdr:cNvPr id="446" name="テキスト ボックス 445"/>
        <xdr:cNvSpPr txBox="1"/>
      </xdr:nvSpPr>
      <xdr:spPr>
        <a:xfrm>
          <a:off x="13512800" y="1248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133350</xdr:rowOff>
    </xdr:from>
    <xdr:to>
      <xdr:col>19</xdr:col>
      <xdr:colOff>6350</xdr:colOff>
      <xdr:row>74</xdr:row>
      <xdr:rowOff>63500</xdr:rowOff>
    </xdr:to>
    <xdr:sp macro="" textlink="">
      <xdr:nvSpPr>
        <xdr:cNvPr id="447" name="円/楕円 446"/>
        <xdr:cNvSpPr/>
      </xdr:nvSpPr>
      <xdr:spPr>
        <a:xfrm>
          <a:off x="12954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73677</xdr:rowOff>
    </xdr:from>
    <xdr:ext cx="762000" cy="259045"/>
    <xdr:sp macro="" textlink="">
      <xdr:nvSpPr>
        <xdr:cNvPr id="448" name="テキスト ボックス 447"/>
        <xdr:cNvSpPr txBox="1"/>
      </xdr:nvSpPr>
      <xdr:spPr>
        <a:xfrm>
          <a:off x="12623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島根県飯南町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36139</xdr:rowOff>
    </xdr:from>
    <xdr:to>
      <xdr:col>4</xdr:col>
      <xdr:colOff>1117600</xdr:colOff>
      <xdr:row>16</xdr:row>
      <xdr:rowOff>102393</xdr:rowOff>
    </xdr:to>
    <xdr:cxnSp macro="">
      <xdr:nvCxnSpPr>
        <xdr:cNvPr id="46" name="直線コネクタ 45"/>
        <xdr:cNvCxnSpPr/>
      </xdr:nvCxnSpPr>
      <xdr:spPr bwMode="auto">
        <a:xfrm flipV="1">
          <a:off x="5003800" y="2826964"/>
          <a:ext cx="647700" cy="66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84175</xdr:rowOff>
    </xdr:from>
    <xdr:ext cx="762000" cy="259045"/>
    <xdr:sp macro="" textlink="">
      <xdr:nvSpPr>
        <xdr:cNvPr id="47" name="人口1人当たり決算額の推移平均値テキスト130"/>
        <xdr:cNvSpPr txBox="1"/>
      </xdr:nvSpPr>
      <xdr:spPr>
        <a:xfrm>
          <a:off x="5740400" y="2875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102393</xdr:rowOff>
    </xdr:from>
    <xdr:to>
      <xdr:col>4</xdr:col>
      <xdr:colOff>469900</xdr:colOff>
      <xdr:row>16</xdr:row>
      <xdr:rowOff>106999</xdr:rowOff>
    </xdr:to>
    <xdr:cxnSp macro="">
      <xdr:nvCxnSpPr>
        <xdr:cNvPr id="49" name="直線コネクタ 48"/>
        <xdr:cNvCxnSpPr/>
      </xdr:nvCxnSpPr>
      <xdr:spPr bwMode="auto">
        <a:xfrm flipV="1">
          <a:off x="4305300" y="2893218"/>
          <a:ext cx="698500" cy="4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70539</xdr:rowOff>
    </xdr:from>
    <xdr:ext cx="736600" cy="259045"/>
    <xdr:sp macro="" textlink="">
      <xdr:nvSpPr>
        <xdr:cNvPr id="51" name="テキスト ボックス 50"/>
        <xdr:cNvSpPr txBox="1"/>
      </xdr:nvSpPr>
      <xdr:spPr>
        <a:xfrm>
          <a:off x="4622800" y="303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56993</xdr:rowOff>
    </xdr:from>
    <xdr:to>
      <xdr:col>3</xdr:col>
      <xdr:colOff>904875</xdr:colOff>
      <xdr:row>16</xdr:row>
      <xdr:rowOff>106999</xdr:rowOff>
    </xdr:to>
    <xdr:cxnSp macro="">
      <xdr:nvCxnSpPr>
        <xdr:cNvPr id="52" name="直線コネクタ 51"/>
        <xdr:cNvCxnSpPr/>
      </xdr:nvCxnSpPr>
      <xdr:spPr bwMode="auto">
        <a:xfrm>
          <a:off x="3606800" y="2847818"/>
          <a:ext cx="698500" cy="50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59246</xdr:rowOff>
    </xdr:from>
    <xdr:ext cx="762000" cy="259045"/>
    <xdr:sp macro="" textlink="">
      <xdr:nvSpPr>
        <xdr:cNvPr id="54" name="テキスト ボックス 53"/>
        <xdr:cNvSpPr txBox="1"/>
      </xdr:nvSpPr>
      <xdr:spPr>
        <a:xfrm>
          <a:off x="3924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56993</xdr:rowOff>
    </xdr:from>
    <xdr:to>
      <xdr:col>3</xdr:col>
      <xdr:colOff>206375</xdr:colOff>
      <xdr:row>16</xdr:row>
      <xdr:rowOff>95409</xdr:rowOff>
    </xdr:to>
    <xdr:cxnSp macro="">
      <xdr:nvCxnSpPr>
        <xdr:cNvPr id="55" name="直線コネクタ 54"/>
        <xdr:cNvCxnSpPr/>
      </xdr:nvCxnSpPr>
      <xdr:spPr bwMode="auto">
        <a:xfrm flipV="1">
          <a:off x="2908300" y="2847818"/>
          <a:ext cx="698500" cy="38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46387</xdr:rowOff>
    </xdr:from>
    <xdr:ext cx="762000" cy="259045"/>
    <xdr:sp macro="" textlink="">
      <xdr:nvSpPr>
        <xdr:cNvPr id="57" name="テキスト ボックス 56"/>
        <xdr:cNvSpPr txBox="1"/>
      </xdr:nvSpPr>
      <xdr:spPr>
        <a:xfrm>
          <a:off x="32258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84095</xdr:rowOff>
    </xdr:from>
    <xdr:ext cx="762000" cy="259045"/>
    <xdr:sp macro="" textlink="">
      <xdr:nvSpPr>
        <xdr:cNvPr id="59" name="テキスト ボックス 58"/>
        <xdr:cNvSpPr txBox="1"/>
      </xdr:nvSpPr>
      <xdr:spPr>
        <a:xfrm>
          <a:off x="2527300" y="304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156789</xdr:rowOff>
    </xdr:from>
    <xdr:to>
      <xdr:col>5</xdr:col>
      <xdr:colOff>34925</xdr:colOff>
      <xdr:row>16</xdr:row>
      <xdr:rowOff>86939</xdr:rowOff>
    </xdr:to>
    <xdr:sp macro="" textlink="">
      <xdr:nvSpPr>
        <xdr:cNvPr id="65" name="円/楕円 64"/>
        <xdr:cNvSpPr/>
      </xdr:nvSpPr>
      <xdr:spPr bwMode="auto">
        <a:xfrm>
          <a:off x="5600700" y="2776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1866</xdr:rowOff>
    </xdr:from>
    <xdr:ext cx="762000" cy="259045"/>
    <xdr:sp macro="" textlink="">
      <xdr:nvSpPr>
        <xdr:cNvPr id="66" name="人口1人当たり決算額の推移該当値テキスト130"/>
        <xdr:cNvSpPr txBox="1"/>
      </xdr:nvSpPr>
      <xdr:spPr>
        <a:xfrm>
          <a:off x="5740400" y="2621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194,232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51593</xdr:rowOff>
    </xdr:from>
    <xdr:to>
      <xdr:col>4</xdr:col>
      <xdr:colOff>520700</xdr:colOff>
      <xdr:row>16</xdr:row>
      <xdr:rowOff>153193</xdr:rowOff>
    </xdr:to>
    <xdr:sp macro="" textlink="">
      <xdr:nvSpPr>
        <xdr:cNvPr id="67" name="円/楕円 66"/>
        <xdr:cNvSpPr/>
      </xdr:nvSpPr>
      <xdr:spPr bwMode="auto">
        <a:xfrm>
          <a:off x="4953000" y="2842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163370</xdr:rowOff>
    </xdr:from>
    <xdr:ext cx="736600" cy="259045"/>
    <xdr:sp macro="" textlink="">
      <xdr:nvSpPr>
        <xdr:cNvPr id="68" name="テキスト ボックス 67"/>
        <xdr:cNvSpPr txBox="1"/>
      </xdr:nvSpPr>
      <xdr:spPr>
        <a:xfrm>
          <a:off x="4622800" y="2611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182,639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56199</xdr:rowOff>
    </xdr:from>
    <xdr:to>
      <xdr:col>3</xdr:col>
      <xdr:colOff>955675</xdr:colOff>
      <xdr:row>16</xdr:row>
      <xdr:rowOff>157799</xdr:rowOff>
    </xdr:to>
    <xdr:sp macro="" textlink="">
      <xdr:nvSpPr>
        <xdr:cNvPr id="69" name="円/楕円 68"/>
        <xdr:cNvSpPr/>
      </xdr:nvSpPr>
      <xdr:spPr bwMode="auto">
        <a:xfrm>
          <a:off x="4254500" y="2847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167976</xdr:rowOff>
    </xdr:from>
    <xdr:ext cx="762000" cy="259045"/>
    <xdr:sp macro="" textlink="">
      <xdr:nvSpPr>
        <xdr:cNvPr id="70" name="テキスト ボックス 69"/>
        <xdr:cNvSpPr txBox="1"/>
      </xdr:nvSpPr>
      <xdr:spPr>
        <a:xfrm>
          <a:off x="3924300" y="261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181,833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6193</xdr:rowOff>
    </xdr:from>
    <xdr:to>
      <xdr:col>3</xdr:col>
      <xdr:colOff>257175</xdr:colOff>
      <xdr:row>16</xdr:row>
      <xdr:rowOff>107793</xdr:rowOff>
    </xdr:to>
    <xdr:sp macro="" textlink="">
      <xdr:nvSpPr>
        <xdr:cNvPr id="71" name="円/楕円 70"/>
        <xdr:cNvSpPr/>
      </xdr:nvSpPr>
      <xdr:spPr bwMode="auto">
        <a:xfrm>
          <a:off x="3556000" y="2797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117970</xdr:rowOff>
    </xdr:from>
    <xdr:ext cx="762000" cy="259045"/>
    <xdr:sp macro="" textlink="">
      <xdr:nvSpPr>
        <xdr:cNvPr id="72" name="テキスト ボックス 71"/>
        <xdr:cNvSpPr txBox="1"/>
      </xdr:nvSpPr>
      <xdr:spPr>
        <a:xfrm>
          <a:off x="3225800" y="256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190,583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44609</xdr:rowOff>
    </xdr:from>
    <xdr:to>
      <xdr:col>2</xdr:col>
      <xdr:colOff>692150</xdr:colOff>
      <xdr:row>16</xdr:row>
      <xdr:rowOff>146209</xdr:rowOff>
    </xdr:to>
    <xdr:sp macro="" textlink="">
      <xdr:nvSpPr>
        <xdr:cNvPr id="73" name="円/楕円 72"/>
        <xdr:cNvSpPr/>
      </xdr:nvSpPr>
      <xdr:spPr bwMode="auto">
        <a:xfrm>
          <a:off x="2857500" y="2835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156386</xdr:rowOff>
    </xdr:from>
    <xdr:ext cx="762000" cy="259045"/>
    <xdr:sp macro="" textlink="">
      <xdr:nvSpPr>
        <xdr:cNvPr id="74" name="テキスト ボックス 73"/>
        <xdr:cNvSpPr txBox="1"/>
      </xdr:nvSpPr>
      <xdr:spPr>
        <a:xfrm>
          <a:off x="2527300" y="260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183,861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300018</xdr:rowOff>
    </xdr:from>
    <xdr:to>
      <xdr:col>4</xdr:col>
      <xdr:colOff>1117600</xdr:colOff>
      <xdr:row>38</xdr:row>
      <xdr:rowOff>33917</xdr:rowOff>
    </xdr:to>
    <xdr:cxnSp macro="">
      <xdr:nvCxnSpPr>
        <xdr:cNvPr id="104" name="直線コネクタ 103"/>
        <xdr:cNvCxnSpPr/>
      </xdr:nvCxnSpPr>
      <xdr:spPr bwMode="auto">
        <a:xfrm flipV="1">
          <a:off x="5651500" y="6224568"/>
          <a:ext cx="0" cy="12769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5994</xdr:rowOff>
    </xdr:from>
    <xdr:ext cx="762000" cy="259045"/>
    <xdr:sp macro="" textlink="">
      <xdr:nvSpPr>
        <xdr:cNvPr id="105" name="人口1人当たり決算額の推移最小値テキスト445"/>
        <xdr:cNvSpPr txBox="1"/>
      </xdr:nvSpPr>
      <xdr:spPr>
        <a:xfrm>
          <a:off x="5740400" y="747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38</xdr:row>
      <xdr:rowOff>33917</xdr:rowOff>
    </xdr:from>
    <xdr:to>
      <xdr:col>5</xdr:col>
      <xdr:colOff>73025</xdr:colOff>
      <xdr:row>38</xdr:row>
      <xdr:rowOff>33917</xdr:rowOff>
    </xdr:to>
    <xdr:cxnSp macro="">
      <xdr:nvCxnSpPr>
        <xdr:cNvPr id="106" name="直線コネクタ 105"/>
        <xdr:cNvCxnSpPr/>
      </xdr:nvCxnSpPr>
      <xdr:spPr bwMode="auto">
        <a:xfrm>
          <a:off x="5562600" y="7501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43495</xdr:rowOff>
    </xdr:from>
    <xdr:ext cx="762000" cy="259045"/>
    <xdr:sp macro="" textlink="">
      <xdr:nvSpPr>
        <xdr:cNvPr id="107" name="人口1人当たり決算額の推移最大値テキスト445"/>
        <xdr:cNvSpPr txBox="1"/>
      </xdr:nvSpPr>
      <xdr:spPr>
        <a:xfrm>
          <a:off x="5740400" y="596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300018</xdr:rowOff>
    </xdr:from>
    <xdr:to>
      <xdr:col>5</xdr:col>
      <xdr:colOff>73025</xdr:colOff>
      <xdr:row>33</xdr:row>
      <xdr:rowOff>300018</xdr:rowOff>
    </xdr:to>
    <xdr:cxnSp macro="">
      <xdr:nvCxnSpPr>
        <xdr:cNvPr id="108" name="直線コネクタ 107"/>
        <xdr:cNvCxnSpPr/>
      </xdr:nvCxnSpPr>
      <xdr:spPr bwMode="auto">
        <a:xfrm>
          <a:off x="5562600" y="62245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171642</xdr:rowOff>
    </xdr:from>
    <xdr:to>
      <xdr:col>4</xdr:col>
      <xdr:colOff>1117600</xdr:colOff>
      <xdr:row>34</xdr:row>
      <xdr:rowOff>217046</xdr:rowOff>
    </xdr:to>
    <xdr:cxnSp macro="">
      <xdr:nvCxnSpPr>
        <xdr:cNvPr id="109" name="直線コネクタ 108"/>
        <xdr:cNvCxnSpPr/>
      </xdr:nvCxnSpPr>
      <xdr:spPr bwMode="auto">
        <a:xfrm flipV="1">
          <a:off x="5003800" y="6439092"/>
          <a:ext cx="647700" cy="45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196704</xdr:rowOff>
    </xdr:from>
    <xdr:ext cx="762000" cy="259045"/>
    <xdr:sp macro="" textlink="">
      <xdr:nvSpPr>
        <xdr:cNvPr id="110" name="人口1人当たり決算額の推移平均値テキスト445"/>
        <xdr:cNvSpPr txBox="1"/>
      </xdr:nvSpPr>
      <xdr:spPr>
        <a:xfrm>
          <a:off x="5740400" y="6807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224627</xdr:rowOff>
    </xdr:from>
    <xdr:to>
      <xdr:col>5</xdr:col>
      <xdr:colOff>34925</xdr:colOff>
      <xdr:row>35</xdr:row>
      <xdr:rowOff>326227</xdr:rowOff>
    </xdr:to>
    <xdr:sp macro="" textlink="">
      <xdr:nvSpPr>
        <xdr:cNvPr id="111" name="フローチャート : 判断 110"/>
        <xdr:cNvSpPr/>
      </xdr:nvSpPr>
      <xdr:spPr bwMode="auto">
        <a:xfrm>
          <a:off x="56007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6506</xdr:rowOff>
    </xdr:from>
    <xdr:to>
      <xdr:col>4</xdr:col>
      <xdr:colOff>469900</xdr:colOff>
      <xdr:row>34</xdr:row>
      <xdr:rowOff>217046</xdr:rowOff>
    </xdr:to>
    <xdr:cxnSp macro="">
      <xdr:nvCxnSpPr>
        <xdr:cNvPr id="112" name="直線コネクタ 111"/>
        <xdr:cNvCxnSpPr/>
      </xdr:nvCxnSpPr>
      <xdr:spPr bwMode="auto">
        <a:xfrm>
          <a:off x="4305300" y="6273956"/>
          <a:ext cx="698500" cy="210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192895</xdr:rowOff>
    </xdr:from>
    <xdr:to>
      <xdr:col>4</xdr:col>
      <xdr:colOff>520700</xdr:colOff>
      <xdr:row>35</xdr:row>
      <xdr:rowOff>294495</xdr:rowOff>
    </xdr:to>
    <xdr:sp macro="" textlink="">
      <xdr:nvSpPr>
        <xdr:cNvPr id="113" name="フローチャート : 判断 112"/>
        <xdr:cNvSpPr/>
      </xdr:nvSpPr>
      <xdr:spPr bwMode="auto">
        <a:xfrm>
          <a:off x="4953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279272</xdr:rowOff>
    </xdr:from>
    <xdr:ext cx="736600" cy="259045"/>
    <xdr:sp macro="" textlink="">
      <xdr:nvSpPr>
        <xdr:cNvPr id="114" name="テキスト ボックス 113"/>
        <xdr:cNvSpPr txBox="1"/>
      </xdr:nvSpPr>
      <xdr:spPr>
        <a:xfrm>
          <a:off x="4622800" y="6889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204332</xdr:rowOff>
    </xdr:from>
    <xdr:to>
      <xdr:col>3</xdr:col>
      <xdr:colOff>904875</xdr:colOff>
      <xdr:row>34</xdr:row>
      <xdr:rowOff>6506</xdr:rowOff>
    </xdr:to>
    <xdr:cxnSp macro="">
      <xdr:nvCxnSpPr>
        <xdr:cNvPr id="115" name="直線コネクタ 114"/>
        <xdr:cNvCxnSpPr/>
      </xdr:nvCxnSpPr>
      <xdr:spPr bwMode="auto">
        <a:xfrm>
          <a:off x="3606800" y="6128882"/>
          <a:ext cx="698500" cy="145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155698</xdr:rowOff>
    </xdr:from>
    <xdr:to>
      <xdr:col>3</xdr:col>
      <xdr:colOff>955675</xdr:colOff>
      <xdr:row>35</xdr:row>
      <xdr:rowOff>257298</xdr:rowOff>
    </xdr:to>
    <xdr:sp macro="" textlink="">
      <xdr:nvSpPr>
        <xdr:cNvPr id="116" name="フローチャート : 判断 115"/>
        <xdr:cNvSpPr/>
      </xdr:nvSpPr>
      <xdr:spPr bwMode="auto">
        <a:xfrm>
          <a:off x="4254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242075</xdr:rowOff>
    </xdr:from>
    <xdr:ext cx="762000" cy="259045"/>
    <xdr:sp macro="" textlink="">
      <xdr:nvSpPr>
        <xdr:cNvPr id="117" name="テキスト ボックス 116"/>
        <xdr:cNvSpPr txBox="1"/>
      </xdr:nvSpPr>
      <xdr:spPr>
        <a:xfrm>
          <a:off x="39243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204332</xdr:rowOff>
    </xdr:from>
    <xdr:to>
      <xdr:col>3</xdr:col>
      <xdr:colOff>206375</xdr:colOff>
      <xdr:row>33</xdr:row>
      <xdr:rowOff>308280</xdr:rowOff>
    </xdr:to>
    <xdr:cxnSp macro="">
      <xdr:nvCxnSpPr>
        <xdr:cNvPr id="118" name="直線コネクタ 117"/>
        <xdr:cNvCxnSpPr/>
      </xdr:nvCxnSpPr>
      <xdr:spPr bwMode="auto">
        <a:xfrm flipV="1">
          <a:off x="2908300" y="6128882"/>
          <a:ext cx="698500" cy="103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99659</xdr:rowOff>
    </xdr:from>
    <xdr:to>
      <xdr:col>3</xdr:col>
      <xdr:colOff>257175</xdr:colOff>
      <xdr:row>35</xdr:row>
      <xdr:rowOff>201259</xdr:rowOff>
    </xdr:to>
    <xdr:sp macro="" textlink="">
      <xdr:nvSpPr>
        <xdr:cNvPr id="119" name="フローチャート : 判断 118"/>
        <xdr:cNvSpPr/>
      </xdr:nvSpPr>
      <xdr:spPr bwMode="auto">
        <a:xfrm>
          <a:off x="35560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186036</xdr:rowOff>
    </xdr:from>
    <xdr:ext cx="762000" cy="259045"/>
    <xdr:sp macro="" textlink="">
      <xdr:nvSpPr>
        <xdr:cNvPr id="120" name="テキスト ボックス 119"/>
        <xdr:cNvSpPr txBox="1"/>
      </xdr:nvSpPr>
      <xdr:spPr>
        <a:xfrm>
          <a:off x="3225800" y="67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67361</xdr:rowOff>
    </xdr:from>
    <xdr:to>
      <xdr:col>2</xdr:col>
      <xdr:colOff>692150</xdr:colOff>
      <xdr:row>35</xdr:row>
      <xdr:rowOff>168961</xdr:rowOff>
    </xdr:to>
    <xdr:sp macro="" textlink="">
      <xdr:nvSpPr>
        <xdr:cNvPr id="121" name="フローチャート : 判断 120"/>
        <xdr:cNvSpPr/>
      </xdr:nvSpPr>
      <xdr:spPr bwMode="auto">
        <a:xfrm>
          <a:off x="2857500" y="6677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153738</xdr:rowOff>
    </xdr:from>
    <xdr:ext cx="762000" cy="259045"/>
    <xdr:sp macro="" textlink="">
      <xdr:nvSpPr>
        <xdr:cNvPr id="122" name="テキスト ボックス 121"/>
        <xdr:cNvSpPr txBox="1"/>
      </xdr:nvSpPr>
      <xdr:spPr>
        <a:xfrm>
          <a:off x="2527300" y="676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120842</xdr:rowOff>
    </xdr:from>
    <xdr:to>
      <xdr:col>5</xdr:col>
      <xdr:colOff>34925</xdr:colOff>
      <xdr:row>34</xdr:row>
      <xdr:rowOff>222442</xdr:rowOff>
    </xdr:to>
    <xdr:sp macro="" textlink="">
      <xdr:nvSpPr>
        <xdr:cNvPr id="128" name="円/楕円 127"/>
        <xdr:cNvSpPr/>
      </xdr:nvSpPr>
      <xdr:spPr bwMode="auto">
        <a:xfrm>
          <a:off x="5600700" y="6388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308819</xdr:rowOff>
    </xdr:from>
    <xdr:ext cx="762000" cy="259045"/>
    <xdr:sp macro="" textlink="">
      <xdr:nvSpPr>
        <xdr:cNvPr id="129" name="人口1人当たり決算額の推移該当値テキスト445"/>
        <xdr:cNvSpPr txBox="1"/>
      </xdr:nvSpPr>
      <xdr:spPr>
        <a:xfrm>
          <a:off x="5740400" y="623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77,649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166246</xdr:rowOff>
    </xdr:from>
    <xdr:to>
      <xdr:col>4</xdr:col>
      <xdr:colOff>520700</xdr:colOff>
      <xdr:row>34</xdr:row>
      <xdr:rowOff>267846</xdr:rowOff>
    </xdr:to>
    <xdr:sp macro="" textlink="">
      <xdr:nvSpPr>
        <xdr:cNvPr id="130" name="円/楕円 129"/>
        <xdr:cNvSpPr/>
      </xdr:nvSpPr>
      <xdr:spPr bwMode="auto">
        <a:xfrm>
          <a:off x="4953000" y="6433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278023</xdr:rowOff>
    </xdr:from>
    <xdr:ext cx="736600" cy="259045"/>
    <xdr:sp macro="" textlink="">
      <xdr:nvSpPr>
        <xdr:cNvPr id="131" name="テキスト ボックス 130"/>
        <xdr:cNvSpPr txBox="1"/>
      </xdr:nvSpPr>
      <xdr:spPr>
        <a:xfrm>
          <a:off x="4622800" y="620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73,478</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298606</xdr:rowOff>
    </xdr:from>
    <xdr:to>
      <xdr:col>3</xdr:col>
      <xdr:colOff>955675</xdr:colOff>
      <xdr:row>34</xdr:row>
      <xdr:rowOff>57306</xdr:rowOff>
    </xdr:to>
    <xdr:sp macro="" textlink="">
      <xdr:nvSpPr>
        <xdr:cNvPr id="132" name="円/楕円 131"/>
        <xdr:cNvSpPr/>
      </xdr:nvSpPr>
      <xdr:spPr bwMode="auto">
        <a:xfrm>
          <a:off x="4254500" y="6223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67483</xdr:rowOff>
    </xdr:from>
    <xdr:ext cx="762000" cy="259045"/>
    <xdr:sp macro="" textlink="">
      <xdr:nvSpPr>
        <xdr:cNvPr id="133" name="テキスト ボックス 132"/>
        <xdr:cNvSpPr txBox="1"/>
      </xdr:nvSpPr>
      <xdr:spPr>
        <a:xfrm>
          <a:off x="3924300" y="599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92,819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153532</xdr:rowOff>
    </xdr:from>
    <xdr:to>
      <xdr:col>3</xdr:col>
      <xdr:colOff>257175</xdr:colOff>
      <xdr:row>33</xdr:row>
      <xdr:rowOff>255132</xdr:rowOff>
    </xdr:to>
    <xdr:sp macro="" textlink="">
      <xdr:nvSpPr>
        <xdr:cNvPr id="134" name="円/楕円 133"/>
        <xdr:cNvSpPr/>
      </xdr:nvSpPr>
      <xdr:spPr bwMode="auto">
        <a:xfrm>
          <a:off x="3556000" y="6078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93859</xdr:rowOff>
    </xdr:from>
    <xdr:ext cx="762000" cy="259045"/>
    <xdr:sp macro="" textlink="">
      <xdr:nvSpPr>
        <xdr:cNvPr id="135" name="テキスト ボックス 134"/>
        <xdr:cNvSpPr txBox="1"/>
      </xdr:nvSpPr>
      <xdr:spPr>
        <a:xfrm>
          <a:off x="3225800" y="584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106,146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257480</xdr:rowOff>
    </xdr:from>
    <xdr:to>
      <xdr:col>2</xdr:col>
      <xdr:colOff>692150</xdr:colOff>
      <xdr:row>34</xdr:row>
      <xdr:rowOff>16180</xdr:rowOff>
    </xdr:to>
    <xdr:sp macro="" textlink="">
      <xdr:nvSpPr>
        <xdr:cNvPr id="136" name="円/楕円 135"/>
        <xdr:cNvSpPr/>
      </xdr:nvSpPr>
      <xdr:spPr bwMode="auto">
        <a:xfrm>
          <a:off x="2857500" y="6182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26357</xdr:rowOff>
    </xdr:from>
    <xdr:ext cx="762000" cy="259045"/>
    <xdr:sp macro="" textlink="">
      <xdr:nvSpPr>
        <xdr:cNvPr id="137" name="テキスト ボックス 136"/>
        <xdr:cNvSpPr txBox="1"/>
      </xdr:nvSpPr>
      <xdr:spPr>
        <a:xfrm>
          <a:off x="2527300" y="595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島根県飯南町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分母となる標準財政規模が増加してきましたが、標準財政規模の大部分を構成する普通交付税が大幅な減少もなく交付されてきたこともあり、財政調整基金及び減債基金への積み立てを実施してきています。特に財政調整基金へは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百万円を積み立てたことにより、標準財政規模に占める財政調整基金残高比は上昇しています。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さらに平成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年度以降は、財政調整基金及び減債基金を取り崩さない財政運営を行うことができているため、実質単年度収支も黒字を継続する健全な状態となっています。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島根県飯南町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年度以降、住宅新築資金等貸付事業会計を除いた会計で黒字決算が続いていますが、平成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年度末に住宅新築資金等貸付事業会計を閉じたことから、赤字決算の会計はなくなりました。また、平成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年度以降は公債費の繰上償還を実施しても、財政調整基金及び減債基金を取り崩さない財政運営ができるなど収支改善が進んでいます。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ただし、合併後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年を経過する平成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町財政の大部分を占める普通交付税が町合併に伴う加算分が縮減されることにより減少していきます。さらなる経費の削減等を行うことで、健全な行財政運営を維持していかなければなりません。</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島根県飯南町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合併前後に道路や上下水道施設などの社会基盤整備を集中的に行い、その財源として町債を借り入れてきたことで、「元利償還金」や「公営企業債の元利償還金に対する繰入金」が高い水準で推移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「公営企業債の元利償還金に対する繰入金」については、平成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350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百万円を超え、平成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百万円前後で推移する見込みです。しかし、これまで繰上償還を実施（平成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百万円超）してきたことにより、「元利償還金」の額は平成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年度をピークに減少傾向となっています。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年度中期財政計画においても、三ヵ年平均の実質公債費比率が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％を超えないと推計しています。実質公債費比率を上昇させる一番の要因となる「元利償還金」については、今後も計画的な繰上償還や新規発行額の抑制を行うことで削減に努めます。</a:t>
          </a:r>
          <a:endPar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島根県飯南町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これまで、繰上償還を計画的に実施してきたことで「一般会計等に係る地方債の現在高」は確実に減少し、平成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年度末には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億円を下回る状況となりました。しかし、役場本庁舎建設等の大型建設事業の実施にともない町債の発行を予定しているため、一時的に町債残高は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億円を超える水準になると見込んでいます。また、「充当可能基金」において、特定目的基金は事業実施の財源として取り崩していますが、平成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年度以降は財政調整基金及び減債基金を取り崩さず、年度によっては積み立てることができたため、将来負担比率は改善しています。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しかし、将来負担比率を類似団体と比較すると</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％近く上回っています。今後も計画的に繰上償還を実施することと、新規発行額の抑制を行うことで、将来負担比率を上昇させる要因の「一般会計等に係る地方債の現在高」の確実な縮減に努めます。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7849094</v>
      </c>
      <c r="BO4" s="349"/>
      <c r="BP4" s="349"/>
      <c r="BQ4" s="349"/>
      <c r="BR4" s="349"/>
      <c r="BS4" s="349"/>
      <c r="BT4" s="349"/>
      <c r="BU4" s="350"/>
      <c r="BV4" s="348">
        <v>7326536</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1.2</v>
      </c>
      <c r="CU4" s="355"/>
      <c r="CV4" s="355"/>
      <c r="CW4" s="355"/>
      <c r="CX4" s="355"/>
      <c r="CY4" s="355"/>
      <c r="CZ4" s="355"/>
      <c r="DA4" s="356"/>
      <c r="DB4" s="354">
        <v>2.8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7753106</v>
      </c>
      <c r="BO5" s="386"/>
      <c r="BP5" s="386"/>
      <c r="BQ5" s="386"/>
      <c r="BR5" s="386"/>
      <c r="BS5" s="386"/>
      <c r="BT5" s="386"/>
      <c r="BU5" s="387"/>
      <c r="BV5" s="385">
        <v>7109558</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91.4</v>
      </c>
      <c r="CU5" s="383"/>
      <c r="CV5" s="383"/>
      <c r="CW5" s="383"/>
      <c r="CX5" s="383"/>
      <c r="CY5" s="383"/>
      <c r="CZ5" s="383"/>
      <c r="DA5" s="384"/>
      <c r="DB5" s="382">
        <v>89</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95988</v>
      </c>
      <c r="BO6" s="386"/>
      <c r="BP6" s="386"/>
      <c r="BQ6" s="386"/>
      <c r="BR6" s="386"/>
      <c r="BS6" s="386"/>
      <c r="BT6" s="386"/>
      <c r="BU6" s="387"/>
      <c r="BV6" s="385">
        <v>216978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94.4</v>
      </c>
      <c r="CU6" s="423"/>
      <c r="CV6" s="423"/>
      <c r="CW6" s="423"/>
      <c r="CX6" s="423"/>
      <c r="CY6" s="423"/>
      <c r="CZ6" s="423"/>
      <c r="DA6" s="424"/>
      <c r="DB6" s="422">
        <v>91.8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43925</v>
      </c>
      <c r="BO7" s="386"/>
      <c r="BP7" s="386"/>
      <c r="BQ7" s="386"/>
      <c r="BR7" s="386"/>
      <c r="BS7" s="386"/>
      <c r="BT7" s="386"/>
      <c r="BU7" s="387"/>
      <c r="BV7" s="385">
        <v>95671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4351471</v>
      </c>
      <c r="CU7" s="386"/>
      <c r="CV7" s="386"/>
      <c r="CW7" s="386"/>
      <c r="CX7" s="386"/>
      <c r="CY7" s="386"/>
      <c r="CZ7" s="386"/>
      <c r="DA7" s="387"/>
      <c r="DB7" s="385">
        <v>4409348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52063</v>
      </c>
      <c r="BO8" s="386"/>
      <c r="BP8" s="386"/>
      <c r="BQ8" s="386"/>
      <c r="BR8" s="386"/>
      <c r="BS8" s="386"/>
      <c r="BT8" s="386"/>
      <c r="BU8" s="387"/>
      <c r="BV8" s="385">
        <v>121307</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0.13</v>
      </c>
      <c r="CU8" s="426"/>
      <c r="CV8" s="426"/>
      <c r="CW8" s="426"/>
      <c r="CX8" s="426"/>
      <c r="CY8" s="426"/>
      <c r="CZ8" s="426"/>
      <c r="DA8" s="427"/>
      <c r="DB8" s="425">
        <v>0.14000000000000001</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5534</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-69244</v>
      </c>
      <c r="BO9" s="386"/>
      <c r="BP9" s="386"/>
      <c r="BQ9" s="386"/>
      <c r="BR9" s="386"/>
      <c r="BS9" s="386"/>
      <c r="BT9" s="386"/>
      <c r="BU9" s="387"/>
      <c r="BV9" s="385">
        <v>34150</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29.1</v>
      </c>
      <c r="CU9" s="383"/>
      <c r="CV9" s="383"/>
      <c r="CW9" s="383"/>
      <c r="CX9" s="383"/>
      <c r="CY9" s="383"/>
      <c r="CZ9" s="383"/>
      <c r="DA9" s="384"/>
      <c r="DB9" s="382">
        <v>29.1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5979</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1238</v>
      </c>
      <c r="BO10" s="386"/>
      <c r="BP10" s="386"/>
      <c r="BQ10" s="386"/>
      <c r="BR10" s="386"/>
      <c r="BS10" s="386"/>
      <c r="BT10" s="386"/>
      <c r="BU10" s="387"/>
      <c r="BV10" s="385">
        <v>413</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v>351283</v>
      </c>
      <c r="BO11" s="386"/>
      <c r="BP11" s="386"/>
      <c r="BQ11" s="386"/>
      <c r="BR11" s="386"/>
      <c r="BS11" s="386"/>
      <c r="BT11" s="386"/>
      <c r="BU11" s="387"/>
      <c r="BV11" s="385">
        <v>351423</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5251</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5222</v>
      </c>
      <c r="S13" s="467"/>
      <c r="T13" s="467"/>
      <c r="U13" s="467"/>
      <c r="V13" s="468"/>
      <c r="W13" s="401" t="s">
        <v>123</v>
      </c>
      <c r="X13" s="402"/>
      <c r="Y13" s="402"/>
      <c r="Z13" s="402"/>
      <c r="AA13" s="402"/>
      <c r="AB13" s="392"/>
      <c r="AC13" s="436">
        <v>588</v>
      </c>
      <c r="AD13" s="437"/>
      <c r="AE13" s="437"/>
      <c r="AF13" s="437"/>
      <c r="AG13" s="476"/>
      <c r="AH13" s="436">
        <v>720</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283277</v>
      </c>
      <c r="BO13" s="386"/>
      <c r="BP13" s="386"/>
      <c r="BQ13" s="386"/>
      <c r="BR13" s="386"/>
      <c r="BS13" s="386"/>
      <c r="BT13" s="386"/>
      <c r="BU13" s="387"/>
      <c r="BV13" s="385">
        <v>385986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13.7</v>
      </c>
      <c r="CU13" s="383"/>
      <c r="CV13" s="383"/>
      <c r="CW13" s="383"/>
      <c r="CX13" s="383"/>
      <c r="CY13" s="383"/>
      <c r="CZ13" s="383"/>
      <c r="DA13" s="384"/>
      <c r="DB13" s="382">
        <v>15.6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5381</v>
      </c>
      <c r="S14" s="467"/>
      <c r="T14" s="467"/>
      <c r="U14" s="467"/>
      <c r="V14" s="468"/>
      <c r="W14" s="375"/>
      <c r="X14" s="376"/>
      <c r="Y14" s="376"/>
      <c r="Z14" s="376"/>
      <c r="AA14" s="376"/>
      <c r="AB14" s="365"/>
      <c r="AC14" s="469">
        <v>21.3</v>
      </c>
      <c r="AD14" s="470"/>
      <c r="AE14" s="470"/>
      <c r="AF14" s="470"/>
      <c r="AG14" s="471"/>
      <c r="AH14" s="469">
        <v>23.1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46.1</v>
      </c>
      <c r="CU14" s="481"/>
      <c r="CV14" s="481"/>
      <c r="CW14" s="481"/>
      <c r="CX14" s="481"/>
      <c r="CY14" s="481"/>
      <c r="CZ14" s="481"/>
      <c r="DA14" s="482"/>
      <c r="DB14" s="480">
        <v>65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5349</v>
      </c>
      <c r="S15" s="467"/>
      <c r="T15" s="467"/>
      <c r="U15" s="467"/>
      <c r="V15" s="468"/>
      <c r="W15" s="401" t="s">
        <v>130</v>
      </c>
      <c r="X15" s="402"/>
      <c r="Y15" s="402"/>
      <c r="Z15" s="402"/>
      <c r="AA15" s="402"/>
      <c r="AB15" s="392"/>
      <c r="AC15" s="436">
        <v>588</v>
      </c>
      <c r="AD15" s="437"/>
      <c r="AE15" s="437"/>
      <c r="AF15" s="437"/>
      <c r="AG15" s="476"/>
      <c r="AH15" s="436">
        <v>779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485969</v>
      </c>
      <c r="BO15" s="349"/>
      <c r="BP15" s="349"/>
      <c r="BQ15" s="349"/>
      <c r="BR15" s="349"/>
      <c r="BS15" s="349"/>
      <c r="BT15" s="349"/>
      <c r="BU15" s="350"/>
      <c r="BV15" s="348">
        <v>491155</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21.3</v>
      </c>
      <c r="AD16" s="470"/>
      <c r="AE16" s="470"/>
      <c r="AF16" s="470"/>
      <c r="AG16" s="471"/>
      <c r="AH16" s="469">
        <v>25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3647921</v>
      </c>
      <c r="BO16" s="386"/>
      <c r="BP16" s="386"/>
      <c r="BQ16" s="386"/>
      <c r="BR16" s="386"/>
      <c r="BS16" s="386"/>
      <c r="BT16" s="386"/>
      <c r="BU16" s="387"/>
      <c r="BV16" s="385">
        <v>3645064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1584</v>
      </c>
      <c r="AD17" s="437"/>
      <c r="AE17" s="437"/>
      <c r="AF17" s="437"/>
      <c r="AG17" s="476"/>
      <c r="AH17" s="436">
        <v>1600</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604088</v>
      </c>
      <c r="BO17" s="386"/>
      <c r="BP17" s="386"/>
      <c r="BQ17" s="386"/>
      <c r="BR17" s="386"/>
      <c r="BS17" s="386"/>
      <c r="BT17" s="386"/>
      <c r="BU17" s="387"/>
      <c r="BV17" s="385">
        <v>614028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242.88</v>
      </c>
      <c r="M18" s="498"/>
      <c r="N18" s="498"/>
      <c r="O18" s="498"/>
      <c r="P18" s="498"/>
      <c r="Q18" s="498"/>
      <c r="R18" s="499"/>
      <c r="S18" s="499"/>
      <c r="T18" s="499"/>
      <c r="U18" s="499"/>
      <c r="V18" s="500"/>
      <c r="W18" s="403"/>
      <c r="X18" s="404"/>
      <c r="Y18" s="404"/>
      <c r="Z18" s="404"/>
      <c r="AA18" s="404"/>
      <c r="AB18" s="395"/>
      <c r="AC18" s="501">
        <v>57.4</v>
      </c>
      <c r="AD18" s="502"/>
      <c r="AE18" s="502"/>
      <c r="AF18" s="502"/>
      <c r="AG18" s="503"/>
      <c r="AH18" s="501">
        <v>51.3</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3953662</v>
      </c>
      <c r="BO18" s="386"/>
      <c r="BP18" s="386"/>
      <c r="BQ18" s="386"/>
      <c r="BR18" s="386"/>
      <c r="BS18" s="386"/>
      <c r="BT18" s="386"/>
      <c r="BU18" s="387"/>
      <c r="BV18" s="385">
        <v>3855551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23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5384885</v>
      </c>
      <c r="BO19" s="386"/>
      <c r="BP19" s="386"/>
      <c r="BQ19" s="386"/>
      <c r="BR19" s="386"/>
      <c r="BS19" s="386"/>
      <c r="BT19" s="386"/>
      <c r="BU19" s="387"/>
      <c r="BV19" s="385">
        <v>5247879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1944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8657031</v>
      </c>
      <c r="BO23" s="386"/>
      <c r="BP23" s="386"/>
      <c r="BQ23" s="386"/>
      <c r="BR23" s="386"/>
      <c r="BS23" s="386"/>
      <c r="BT23" s="386"/>
      <c r="BU23" s="387"/>
      <c r="BV23" s="385">
        <v>9243278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6205</v>
      </c>
      <c r="R24" s="437"/>
      <c r="S24" s="437"/>
      <c r="T24" s="437"/>
      <c r="U24" s="437"/>
      <c r="V24" s="476"/>
      <c r="W24" s="531"/>
      <c r="X24" s="519"/>
      <c r="Y24" s="520"/>
      <c r="Z24" s="435" t="s">
        <v>153</v>
      </c>
      <c r="AA24" s="415"/>
      <c r="AB24" s="415"/>
      <c r="AC24" s="415"/>
      <c r="AD24" s="415"/>
      <c r="AE24" s="415"/>
      <c r="AF24" s="415"/>
      <c r="AG24" s="416"/>
      <c r="AH24" s="436">
        <v>89</v>
      </c>
      <c r="AI24" s="437"/>
      <c r="AJ24" s="437"/>
      <c r="AK24" s="437"/>
      <c r="AL24" s="476"/>
      <c r="AM24" s="436">
        <v>276078</v>
      </c>
      <c r="AN24" s="437"/>
      <c r="AO24" s="437"/>
      <c r="AP24" s="437"/>
      <c r="AQ24" s="437"/>
      <c r="AR24" s="476"/>
      <c r="AS24" s="436">
        <v>3102</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6533004</v>
      </c>
      <c r="BO24" s="386"/>
      <c r="BP24" s="386"/>
      <c r="BQ24" s="386"/>
      <c r="BR24" s="386"/>
      <c r="BS24" s="386"/>
      <c r="BT24" s="386"/>
      <c r="BU24" s="387"/>
      <c r="BV24" s="385">
        <v>6951307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5580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526416</v>
      </c>
      <c r="BO25" s="349"/>
      <c r="BP25" s="349"/>
      <c r="BQ25" s="349"/>
      <c r="BR25" s="349"/>
      <c r="BS25" s="349"/>
      <c r="BT25" s="349"/>
      <c r="BU25" s="350"/>
      <c r="BV25" s="348">
        <v>548419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5040</v>
      </c>
      <c r="R26" s="437"/>
      <c r="S26" s="437"/>
      <c r="T26" s="437"/>
      <c r="U26" s="437"/>
      <c r="V26" s="476"/>
      <c r="W26" s="531"/>
      <c r="X26" s="519"/>
      <c r="Y26" s="520"/>
      <c r="Z26" s="435" t="s">
        <v>159</v>
      </c>
      <c r="AA26" s="541"/>
      <c r="AB26" s="541"/>
      <c r="AC26" s="541"/>
      <c r="AD26" s="541"/>
      <c r="AE26" s="541"/>
      <c r="AF26" s="541"/>
      <c r="AG26" s="542"/>
      <c r="AH26" s="436">
        <v>6</v>
      </c>
      <c r="AI26" s="437"/>
      <c r="AJ26" s="437"/>
      <c r="AK26" s="437"/>
      <c r="AL26" s="476"/>
      <c r="AM26" s="436">
        <v>20868</v>
      </c>
      <c r="AN26" s="437"/>
      <c r="AO26" s="437"/>
      <c r="AP26" s="437"/>
      <c r="AQ26" s="437"/>
      <c r="AR26" s="476"/>
      <c r="AS26" s="436">
        <v>3478</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2980</v>
      </c>
      <c r="R27" s="437"/>
      <c r="S27" s="437"/>
      <c r="T27" s="437"/>
      <c r="U27" s="437"/>
      <c r="V27" s="476"/>
      <c r="W27" s="531"/>
      <c r="X27" s="519"/>
      <c r="Y27" s="520"/>
      <c r="Z27" s="435" t="s">
        <v>162</v>
      </c>
      <c r="AA27" s="415"/>
      <c r="AB27" s="415"/>
      <c r="AC27" s="415"/>
      <c r="AD27" s="415"/>
      <c r="AE27" s="415"/>
      <c r="AF27" s="415"/>
      <c r="AG27" s="416"/>
      <c r="AH27" s="436">
        <v>1</v>
      </c>
      <c r="AI27" s="437"/>
      <c r="AJ27" s="437"/>
      <c r="AK27" s="437"/>
      <c r="AL27" s="476"/>
      <c r="AM27" s="436" t="s">
        <v>163</v>
      </c>
      <c r="AN27" s="437"/>
      <c r="AO27" s="437"/>
      <c r="AP27" s="437"/>
      <c r="AQ27" s="437"/>
      <c r="AR27" s="476"/>
      <c r="AS27" s="436" t="s">
        <v>163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116092</v>
      </c>
      <c r="BO27" s="555"/>
      <c r="BP27" s="555"/>
      <c r="BQ27" s="555"/>
      <c r="BR27" s="555"/>
      <c r="BS27" s="555"/>
      <c r="BT27" s="555"/>
      <c r="BU27" s="556"/>
      <c r="BV27" s="554">
        <v>116092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2460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620054</v>
      </c>
      <c r="BO28" s="349"/>
      <c r="BP28" s="349"/>
      <c r="BQ28" s="349"/>
      <c r="BR28" s="349"/>
      <c r="BS28" s="349"/>
      <c r="BT28" s="349"/>
      <c r="BU28" s="350"/>
      <c r="BV28" s="348">
        <v>618816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8</v>
      </c>
      <c r="M29" s="437"/>
      <c r="N29" s="437"/>
      <c r="O29" s="437"/>
      <c r="P29" s="476"/>
      <c r="Q29" s="436">
        <v>2050</v>
      </c>
      <c r="R29" s="437"/>
      <c r="S29" s="437"/>
      <c r="T29" s="437"/>
      <c r="U29" s="437"/>
      <c r="V29" s="476"/>
      <c r="W29" s="532"/>
      <c r="X29" s="533"/>
      <c r="Y29" s="534"/>
      <c r="Z29" s="435" t="s">
        <v>170</v>
      </c>
      <c r="AA29" s="415"/>
      <c r="AB29" s="415"/>
      <c r="AC29" s="415"/>
      <c r="AD29" s="415"/>
      <c r="AE29" s="415"/>
      <c r="AF29" s="415"/>
      <c r="AG29" s="416"/>
      <c r="AH29" s="436">
        <v>90</v>
      </c>
      <c r="AI29" s="437"/>
      <c r="AJ29" s="437"/>
      <c r="AK29" s="437"/>
      <c r="AL29" s="476"/>
      <c r="AM29" s="436">
        <v>279193</v>
      </c>
      <c r="AN29" s="437"/>
      <c r="AO29" s="437"/>
      <c r="AP29" s="437"/>
      <c r="AQ29" s="437"/>
      <c r="AR29" s="476"/>
      <c r="AS29" s="436">
        <v>3102</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917632</v>
      </c>
      <c r="BO29" s="386"/>
      <c r="BP29" s="386"/>
      <c r="BQ29" s="386"/>
      <c r="BR29" s="386"/>
      <c r="BS29" s="386"/>
      <c r="BT29" s="386"/>
      <c r="BU29" s="387"/>
      <c r="BV29" s="385">
        <v>916107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96.8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1807264</v>
      </c>
      <c r="BO30" s="555"/>
      <c r="BP30" s="555"/>
      <c r="BQ30" s="555"/>
      <c r="BR30" s="555"/>
      <c r="BS30" s="555"/>
      <c r="BT30" s="555"/>
      <c r="BU30" s="556"/>
      <c r="BV30" s="554">
        <v>1872306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飯南病院事業会計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簡易水道事業会計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雲南市・飯南町事務組合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フロンティアあかぎ</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後期高齢者医療事業会計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下水道事業会計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島根県市町村総合事務組合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介護サービス事業特別会計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雲南広域連合（普通）</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雲南広域連合（介護）</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雲南広域連合（下水）</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島根県後期高齢者医療広域連合（普通）</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島根県後期高齢者医療広域連合（後期高齢）</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9" t="s">
        <v>24</v>
      </c>
      <c r="C41" s="1170"/>
      <c r="D41" s="81"/>
      <c r="E41" s="1175" t="s">
        <v>25</v>
      </c>
      <c r="F41" s="1175"/>
      <c r="G41" s="1175"/>
      <c r="H41" s="1176"/>
      <c r="I41" s="82">
        <v>11115</v>
      </c>
      <c r="J41" s="83">
        <v>10481</v>
      </c>
      <c r="K41" s="83">
        <v>9970</v>
      </c>
      <c r="L41" s="83">
        <v>9243</v>
      </c>
      <c r="M41" s="84">
        <v>8657</v>
      </c>
    </row>
    <row r="42" spans="2:13" ht="27.75" customHeight="1">
      <c r="B42" s="1171"/>
      <c r="C42" s="1172"/>
      <c r="D42" s="85"/>
      <c r="E42" s="1177" t="s">
        <v>26</v>
      </c>
      <c r="F42" s="1177"/>
      <c r="G42" s="1177"/>
      <c r="H42" s="1178"/>
      <c r="I42" s="86">
        <v>166</v>
      </c>
      <c r="J42" s="87">
        <v>134</v>
      </c>
      <c r="K42" s="87">
        <v>147</v>
      </c>
      <c r="L42" s="87">
        <v>542</v>
      </c>
      <c r="M42" s="88">
        <v>66</v>
      </c>
    </row>
    <row r="43" spans="2:13" ht="27.75" customHeight="1">
      <c r="B43" s="1171"/>
      <c r="C43" s="1172"/>
      <c r="D43" s="85"/>
      <c r="E43" s="1177" t="s">
        <v>27</v>
      </c>
      <c r="F43" s="1177"/>
      <c r="G43" s="1177"/>
      <c r="H43" s="1178"/>
      <c r="I43" s="86">
        <v>4847</v>
      </c>
      <c r="J43" s="87">
        <v>4675</v>
      </c>
      <c r="K43" s="87">
        <v>4523</v>
      </c>
      <c r="L43" s="87">
        <v>4384</v>
      </c>
      <c r="M43" s="88">
        <v>4280</v>
      </c>
    </row>
    <row r="44" spans="2:13" ht="27.75" customHeight="1">
      <c r="B44" s="1171"/>
      <c r="C44" s="1172"/>
      <c r="D44" s="85"/>
      <c r="E44" s="1177" t="s">
        <v>28</v>
      </c>
      <c r="F44" s="1177"/>
      <c r="G44" s="1177"/>
      <c r="H44" s="1178"/>
      <c r="I44" s="86">
        <v>326</v>
      </c>
      <c r="J44" s="87">
        <v>288</v>
      </c>
      <c r="K44" s="87">
        <v>256</v>
      </c>
      <c r="L44" s="87">
        <v>229</v>
      </c>
      <c r="M44" s="88">
        <v>201</v>
      </c>
    </row>
    <row r="45" spans="2:13" ht="27.75" customHeight="1">
      <c r="B45" s="1171"/>
      <c r="C45" s="1172"/>
      <c r="D45" s="85"/>
      <c r="E45" s="1177" t="s">
        <v>29</v>
      </c>
      <c r="F45" s="1177"/>
      <c r="G45" s="1177"/>
      <c r="H45" s="1178"/>
      <c r="I45" s="86">
        <v>824</v>
      </c>
      <c r="J45" s="87">
        <v>803</v>
      </c>
      <c r="K45" s="87">
        <v>795</v>
      </c>
      <c r="L45" s="87">
        <v>731</v>
      </c>
      <c r="M45" s="88">
        <v>732</v>
      </c>
    </row>
    <row r="46" spans="2:13" ht="27.75" customHeight="1">
      <c r="B46" s="1171"/>
      <c r="C46" s="1172"/>
      <c r="D46" s="85"/>
      <c r="E46" s="1177" t="s">
        <v>30</v>
      </c>
      <c r="F46" s="1177"/>
      <c r="G46" s="1177"/>
      <c r="H46" s="1178"/>
      <c r="I46" s="86" t="s">
        <v>478</v>
      </c>
      <c r="J46" s="87" t="s">
        <v>478</v>
      </c>
      <c r="K46" s="87" t="s">
        <v>478</v>
      </c>
      <c r="L46" s="87" t="s">
        <v>478</v>
      </c>
      <c r="M46" s="88" t="s">
        <v>478</v>
      </c>
    </row>
    <row r="47" spans="2:13" ht="27.75" customHeight="1">
      <c r="B47" s="1171"/>
      <c r="C47" s="1172"/>
      <c r="D47" s="85"/>
      <c r="E47" s="1177" t="s">
        <v>31</v>
      </c>
      <c r="F47" s="1177"/>
      <c r="G47" s="1177"/>
      <c r="H47" s="1178"/>
      <c r="I47" s="86" t="s">
        <v>478</v>
      </c>
      <c r="J47" s="87" t="s">
        <v>478</v>
      </c>
      <c r="K47" s="87" t="s">
        <v>478</v>
      </c>
      <c r="L47" s="87" t="s">
        <v>478</v>
      </c>
      <c r="M47" s="88" t="s">
        <v>478</v>
      </c>
    </row>
    <row r="48" spans="2:13" ht="27.75" customHeight="1">
      <c r="B48" s="1173"/>
      <c r="C48" s="1174"/>
      <c r="D48" s="85"/>
      <c r="E48" s="1177" t="s">
        <v>32</v>
      </c>
      <c r="F48" s="1177"/>
      <c r="G48" s="1177"/>
      <c r="H48" s="1178"/>
      <c r="I48" s="86" t="s">
        <v>478</v>
      </c>
      <c r="J48" s="87" t="s">
        <v>478</v>
      </c>
      <c r="K48" s="87" t="s">
        <v>478</v>
      </c>
      <c r="L48" s="87" t="s">
        <v>478</v>
      </c>
      <c r="M48" s="88" t="s">
        <v>478</v>
      </c>
    </row>
    <row r="49" spans="2:13" ht="27.75" customHeight="1">
      <c r="B49" s="1179" t="s">
        <v>33</v>
      </c>
      <c r="C49" s="1180"/>
      <c r="D49" s="89"/>
      <c r="E49" s="1177" t="s">
        <v>34</v>
      </c>
      <c r="F49" s="1177"/>
      <c r="G49" s="1177"/>
      <c r="H49" s="1178"/>
      <c r="I49" s="86">
        <v>2692</v>
      </c>
      <c r="J49" s="87">
        <v>2500</v>
      </c>
      <c r="K49" s="87">
        <v>2686</v>
      </c>
      <c r="L49" s="87">
        <v>2652</v>
      </c>
      <c r="M49" s="88">
        <v>2602</v>
      </c>
    </row>
    <row r="50" spans="2:13" ht="27.75" customHeight="1">
      <c r="B50" s="1171"/>
      <c r="C50" s="1172"/>
      <c r="D50" s="85"/>
      <c r="E50" s="1177" t="s">
        <v>35</v>
      </c>
      <c r="F50" s="1177"/>
      <c r="G50" s="1177"/>
      <c r="H50" s="1178"/>
      <c r="I50" s="86">
        <v>586</v>
      </c>
      <c r="J50" s="87">
        <v>535</v>
      </c>
      <c r="K50" s="87">
        <v>494</v>
      </c>
      <c r="L50" s="87">
        <v>514</v>
      </c>
      <c r="M50" s="88">
        <v>376</v>
      </c>
    </row>
    <row r="51" spans="2:13" ht="27.75" customHeight="1">
      <c r="B51" s="1173"/>
      <c r="C51" s="1174"/>
      <c r="D51" s="85"/>
      <c r="E51" s="1177" t="s">
        <v>36</v>
      </c>
      <c r="F51" s="1177"/>
      <c r="G51" s="1177"/>
      <c r="H51" s="1178"/>
      <c r="I51" s="86">
        <v>10218</v>
      </c>
      <c r="J51" s="87">
        <v>10530</v>
      </c>
      <c r="K51" s="87">
        <v>10248</v>
      </c>
      <c r="L51" s="87">
        <v>9883</v>
      </c>
      <c r="M51" s="88">
        <v>9516</v>
      </c>
    </row>
    <row r="52" spans="2:13" ht="27.75" customHeight="1" thickBot="1">
      <c r="B52" s="1181" t="s">
        <v>37</v>
      </c>
      <c r="C52" s="1182"/>
      <c r="D52" s="90"/>
      <c r="E52" s="1183" t="s">
        <v>38</v>
      </c>
      <c r="F52" s="1183"/>
      <c r="G52" s="1183"/>
      <c r="H52" s="1184"/>
      <c r="I52" s="91">
        <v>3781</v>
      </c>
      <c r="J52" s="92">
        <v>2816</v>
      </c>
      <c r="K52" s="92">
        <v>2263</v>
      </c>
      <c r="L52" s="92">
        <v>2081</v>
      </c>
      <c r="M52" s="93">
        <v>1443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282588</v>
      </c>
      <c r="E3" s="116"/>
      <c r="F3" s="117">
        <v>192544</v>
      </c>
      <c r="G3" s="118"/>
      <c r="H3" s="119"/>
    </row>
    <row r="4" spans="1:8">
      <c r="A4" s="120"/>
      <c r="B4" s="121"/>
      <c r="C4" s="122"/>
      <c r="D4" s="123">
        <v>176645</v>
      </c>
      <c r="E4" s="124"/>
      <c r="F4" s="125">
        <v>82235</v>
      </c>
      <c r="G4" s="126"/>
      <c r="H4" s="127"/>
    </row>
    <row r="5" spans="1:8">
      <c r="A5" s="108" t="s">
        <v>510</v>
      </c>
      <c r="B5" s="113"/>
      <c r="C5" s="114"/>
      <c r="D5" s="115">
        <v>265175</v>
      </c>
      <c r="E5" s="116"/>
      <c r="F5" s="117">
        <v>146140</v>
      </c>
      <c r="G5" s="118"/>
      <c r="H5" s="119"/>
    </row>
    <row r="6" spans="1:8">
      <c r="A6" s="120"/>
      <c r="B6" s="121"/>
      <c r="C6" s="122"/>
      <c r="D6" s="123">
        <v>104246</v>
      </c>
      <c r="E6" s="124"/>
      <c r="F6" s="125">
        <v>75451</v>
      </c>
      <c r="G6" s="126"/>
      <c r="H6" s="127"/>
    </row>
    <row r="7" spans="1:8">
      <c r="A7" s="108" t="s">
        <v>511</v>
      </c>
      <c r="B7" s="113"/>
      <c r="C7" s="114"/>
      <c r="D7" s="115">
        <v>193302</v>
      </c>
      <c r="E7" s="116"/>
      <c r="F7" s="117">
        <v>146641</v>
      </c>
      <c r="G7" s="118"/>
      <c r="H7" s="119"/>
    </row>
    <row r="8" spans="1:8">
      <c r="A8" s="120"/>
      <c r="B8" s="121"/>
      <c r="C8" s="122"/>
      <c r="D8" s="123">
        <v>46112</v>
      </c>
      <c r="E8" s="124"/>
      <c r="F8" s="125">
        <v>68142</v>
      </c>
      <c r="G8" s="126"/>
      <c r="H8" s="127"/>
    </row>
    <row r="9" spans="1:8">
      <c r="A9" s="108" t="s">
        <v>512</v>
      </c>
      <c r="B9" s="113"/>
      <c r="C9" s="114"/>
      <c r="D9" s="115">
        <v>194354</v>
      </c>
      <c r="E9" s="116"/>
      <c r="F9" s="117">
        <v>174587</v>
      </c>
      <c r="G9" s="118"/>
      <c r="H9" s="119"/>
    </row>
    <row r="10" spans="1:8">
      <c r="A10" s="120"/>
      <c r="B10" s="121"/>
      <c r="C10" s="122"/>
      <c r="D10" s="123">
        <v>47307</v>
      </c>
      <c r="E10" s="124"/>
      <c r="F10" s="125">
        <v>79695</v>
      </c>
      <c r="G10" s="126"/>
      <c r="H10" s="127"/>
    </row>
    <row r="11" spans="1:8">
      <c r="A11" s="108" t="s">
        <v>513</v>
      </c>
      <c r="B11" s="113"/>
      <c r="C11" s="114"/>
      <c r="D11" s="115">
        <v>285079</v>
      </c>
      <c r="E11" s="116"/>
      <c r="F11" s="117">
        <v>175675</v>
      </c>
      <c r="G11" s="118"/>
      <c r="H11" s="119"/>
    </row>
    <row r="12" spans="1:8">
      <c r="A12" s="120"/>
      <c r="B12" s="121"/>
      <c r="C12" s="128"/>
      <c r="D12" s="123">
        <v>101151</v>
      </c>
      <c r="E12" s="124"/>
      <c r="F12" s="125">
        <v>87698</v>
      </c>
      <c r="G12" s="126"/>
      <c r="H12" s="127"/>
    </row>
    <row r="13" spans="1:8">
      <c r="A13" s="108"/>
      <c r="B13" s="113"/>
      <c r="C13" s="129"/>
      <c r="D13" s="130">
        <v>244100</v>
      </c>
      <c r="E13" s="131"/>
      <c r="F13" s="132">
        <v>167117</v>
      </c>
      <c r="G13" s="133"/>
      <c r="H13" s="119"/>
    </row>
    <row r="14" spans="1:8">
      <c r="A14" s="120"/>
      <c r="B14" s="121"/>
      <c r="C14" s="122"/>
      <c r="D14" s="123">
        <v>95092</v>
      </c>
      <c r="E14" s="124"/>
      <c r="F14" s="125">
        <v>78644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1.48</v>
      </c>
      <c r="C19" s="134">
        <f>ROUND(VALUE(SUBSTITUTE(実質収支比率等に係る経年分析!G$48,"▲","-")),2)</f>
        <v>0.71</v>
      </c>
      <c r="D19" s="134">
        <f>ROUND(VALUE(SUBSTITUTE(実質収支比率等に係る経年分析!H$48,"▲","-")),2)</f>
        <v>1.99</v>
      </c>
      <c r="E19" s="134">
        <f>ROUND(VALUE(SUBSTITUTE(実質収支比率等に係る経年分析!I$48,"▲","-")),2)</f>
        <v>2.75</v>
      </c>
      <c r="F19" s="134">
        <f>ROUND(VALUE(SUBSTITUTE(実質収支比率等に係る経年分析!J$48,"▲","-")),2)</f>
        <v>1.2</v>
      </c>
    </row>
    <row r="20" spans="1:11">
      <c r="A20" s="134" t="s">
        <v>43</v>
      </c>
      <c r="B20" s="134">
        <f>ROUND(VALUE(SUBSTITUTE(実質収支比率等に係る経年分析!F$47,"▲","-")),2)</f>
        <v>13.57</v>
      </c>
      <c r="C20" s="134">
        <f>ROUND(VALUE(SUBSTITUTE(実質収支比率等に係る経年分析!G$47,"▲","-")),2)</f>
        <v>14.16</v>
      </c>
      <c r="D20" s="134">
        <f>ROUND(VALUE(SUBSTITUTE(実質収支比率等に係る経年分析!H$47,"▲","-")),2)</f>
        <v>14.1</v>
      </c>
      <c r="E20" s="134">
        <f>ROUND(VALUE(SUBSTITUTE(実質収支比率等に係る経年分析!I$47,"▲","-")),2)</f>
        <v>14.03</v>
      </c>
      <c r="F20" s="134">
        <f>ROUND(VALUE(SUBSTITUTE(実質収支比率等に係る経年分析!J$47,"▲","-")),2)</f>
        <v>14.25</v>
      </c>
    </row>
    <row r="21" spans="1:11">
      <c r="A21" s="134" t="s">
        <v>44</v>
      </c>
      <c r="B21" s="134">
        <f>IF(ISNUMBER(VALUE(SUBSTITUTE(実質収支比率等に係る経年分析!F$49,"▲","-"))),ROUND(VALUE(SUBSTITUTE(実質収支比率等に係る経年分析!F$49,"▲","-")),2),NA())</f>
        <v>9.18</v>
      </c>
      <c r="C21" s="134">
        <f>IF(ISNUMBER(VALUE(SUBSTITUTE(実質収支比率等に係る経年分析!G$49,"▲","-"))),ROUND(VALUE(SUBSTITUTE(実質収支比率等に係る経年分析!G$49,"▲","-")),2),NA())</f>
        <v>7.06</v>
      </c>
      <c r="D21" s="134">
        <f>IF(ISNUMBER(VALUE(SUBSTITUTE(実質収支比率等に係る経年分析!H$49,"▲","-"))),ROUND(VALUE(SUBSTITUTE(実質収支比率等に係る経年分析!H$49,"▲","-")),2),NA())</f>
        <v>8.94</v>
      </c>
      <c r="E21" s="134">
        <f>IF(ISNUMBER(VALUE(SUBSTITUTE(実質収支比率等に係る経年分析!I$49,"▲","-"))),ROUND(VALUE(SUBSTITUTE(実質収支比率等に係る経年分析!I$49,"▲","-")),2),NA())</f>
        <v>8.75</v>
      </c>
      <c r="F21" s="134">
        <f>IF(ISNUMBER(VALUE(SUBSTITUTE(実質収支比率等に係る経年分析!J$49,"▲","-"))),ROUND(VALUE(SUBSTITUTE(実質収支比率等に係る経年分析!J$49,"▲","-")),2),NA())</f>
        <v>6.51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0.16</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0.17</v>
      </c>
      <c r="E28" s="135" t="e">
        <f>IF(ROUND(VALUE(SUBSTITUTE(連結実質赤字比率に係る赤字・黒字の構成分析!G$42,"▲", "-")), 2) &gt;= 0, ABS(ROUND(VALUE(SUBSTITUTE(連結実質赤字比率に係る赤字・黒字の構成分析!G$42,"▲", "-")), 2)), NA())</f>
        <v>#N/A</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簡易水道事業会計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介護サービス事業特別会計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0.11</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0.88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2.75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1.19</v>
      </c>
    </row>
    <row r="36" spans="1:16">
      <c r="A36" s="135" t="str">
        <f>IF(連結実質赤字比率に係る赤字・黒字の構成分析!C$34="",NA(),連結実質赤字比率に係る赤字・黒字の構成分析!C$34)</f>
        <v>飯南病院事業会計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4.33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4.7699999999999996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4.72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4.68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1361</v>
      </c>
      <c r="E42" s="136"/>
      <c r="F42" s="136"/>
      <c r="G42" s="136">
        <f>'実質公債費比率（分子）の構造'!L$52</f>
        <v>1291</v>
      </c>
      <c r="H42" s="136"/>
      <c r="I42" s="136"/>
      <c r="J42" s="136">
        <f>'実質公債費比率（分子）の構造'!M$52</f>
        <v>1228</v>
      </c>
      <c r="K42" s="136"/>
      <c r="L42" s="136"/>
      <c r="M42" s="136">
        <f>'実質公債費比率（分子）の構造'!N$52</f>
        <v>1256</v>
      </c>
      <c r="N42" s="136"/>
      <c r="O42" s="136"/>
      <c r="P42" s="136">
        <f>'実質公債費比率（分子）の構造'!O$52</f>
        <v>1269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30</v>
      </c>
      <c r="C44" s="136"/>
      <c r="D44" s="136"/>
      <c r="E44" s="136">
        <f>'実質公債費比率（分子）の構造'!L$50</f>
        <v>29</v>
      </c>
      <c r="F44" s="136"/>
      <c r="G44" s="136"/>
      <c r="H44" s="136">
        <f>'実質公債費比率（分子）の構造'!M$50</f>
        <v>29</v>
      </c>
      <c r="I44" s="136"/>
      <c r="J44" s="136"/>
      <c r="K44" s="136">
        <f>'実質公債費比率（分子）の構造'!N$50</f>
        <v>26</v>
      </c>
      <c r="L44" s="136"/>
      <c r="M44" s="136"/>
      <c r="N44" s="136">
        <f>'実質公債費比率（分子）の構造'!O$50</f>
        <v>24</v>
      </c>
      <c r="O44" s="136"/>
      <c r="P44" s="136"/>
    </row>
    <row r="45" spans="1:16">
      <c r="A45" s="136" t="s">
        <v>54</v>
      </c>
      <c r="B45" s="136">
        <f>'実質公債費比率（分子）の構造'!K$49</f>
        <v>40</v>
      </c>
      <c r="C45" s="136"/>
      <c r="D45" s="136"/>
      <c r="E45" s="136">
        <f>'実質公債費比率（分子）の構造'!L$49</f>
        <v>39</v>
      </c>
      <c r="F45" s="136"/>
      <c r="G45" s="136"/>
      <c r="H45" s="136">
        <f>'実質公債費比率（分子）の構造'!M$49</f>
        <v>44</v>
      </c>
      <c r="I45" s="136"/>
      <c r="J45" s="136"/>
      <c r="K45" s="136">
        <f>'実質公債費比率（分子）の構造'!N$49</f>
        <v>45</v>
      </c>
      <c r="L45" s="136"/>
      <c r="M45" s="136"/>
      <c r="N45" s="136">
        <f>'実質公債費比率（分子）の構造'!O$49</f>
        <v>43</v>
      </c>
      <c r="O45" s="136"/>
      <c r="P45" s="136"/>
    </row>
    <row r="46" spans="1:16">
      <c r="A46" s="136" t="s">
        <v>55</v>
      </c>
      <c r="B46" s="136">
        <f>'実質公債費比率（分子）の構造'!K$48</f>
        <v>350</v>
      </c>
      <c r="C46" s="136"/>
      <c r="D46" s="136"/>
      <c r="E46" s="136">
        <f>'実質公債費比率（分子）の構造'!L$48</f>
        <v>350</v>
      </c>
      <c r="F46" s="136"/>
      <c r="G46" s="136"/>
      <c r="H46" s="136">
        <f>'実質公債費比率（分子）の構造'!M$48</f>
        <v>365</v>
      </c>
      <c r="I46" s="136"/>
      <c r="J46" s="136"/>
      <c r="K46" s="136">
        <f>'実質公債費比率（分子）の構造'!N$48</f>
        <v>361</v>
      </c>
      <c r="L46" s="136"/>
      <c r="M46" s="136"/>
      <c r="N46" s="136">
        <f>'実質公債費比率（分子）の構造'!O$48</f>
        <v>336</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1482</v>
      </c>
      <c r="C49" s="136"/>
      <c r="D49" s="136"/>
      <c r="E49" s="136">
        <f>'実質公債費比率（分子）の構造'!L$45</f>
        <v>1454</v>
      </c>
      <c r="F49" s="136"/>
      <c r="G49" s="136"/>
      <c r="H49" s="136">
        <f>'実質公債費比率（分子）の構造'!M$45</f>
        <v>1298</v>
      </c>
      <c r="I49" s="136"/>
      <c r="J49" s="136"/>
      <c r="K49" s="136">
        <f>'実質公債費比率（分子）の構造'!N$45</f>
        <v>1219</v>
      </c>
      <c r="L49" s="136"/>
      <c r="M49" s="136"/>
      <c r="N49" s="136">
        <f>'実質公債費比率（分子）の構造'!O$45</f>
        <v>1273</v>
      </c>
      <c r="O49" s="136"/>
      <c r="P49" s="136"/>
    </row>
    <row r="50" spans="1:16">
      <c r="A50" s="136" t="s">
        <v>58</v>
      </c>
      <c r="B50" s="136" t="e">
        <f>NA()</f>
        <v>#N/A</v>
      </c>
      <c r="C50" s="136">
        <f>IF(ISNUMBER('実質公債費比率（分子）の構造'!K$53),'実質公債費比率（分子）の構造'!K$53,NA())</f>
        <v>541</v>
      </c>
      <c r="D50" s="136" t="e">
        <f>NA()</f>
        <v>#N/A</v>
      </c>
      <c r="E50" s="136" t="e">
        <f>NA()</f>
        <v>#N/A</v>
      </c>
      <c r="F50" s="136">
        <f>IF(ISNUMBER('実質公債費比率（分子）の構造'!L$53),'実質公債費比率（分子）の構造'!L$53,NA())</f>
        <v>581</v>
      </c>
      <c r="G50" s="136" t="e">
        <f>NA()</f>
        <v>#N/A</v>
      </c>
      <c r="H50" s="136" t="e">
        <f>NA()</f>
        <v>#N/A</v>
      </c>
      <c r="I50" s="136">
        <f>IF(ISNUMBER('実質公債費比率（分子）の構造'!M$53),'実質公債費比率（分子）の構造'!M$53,NA())</f>
        <v>508</v>
      </c>
      <c r="J50" s="136" t="e">
        <f>NA()</f>
        <v>#N/A</v>
      </c>
      <c r="K50" s="136" t="e">
        <f>NA()</f>
        <v>#N/A</v>
      </c>
      <c r="L50" s="136">
        <f>IF(ISNUMBER('実質公債費比率（分子）の構造'!N$53),'実質公債費比率（分子）の構造'!N$53,NA())</f>
        <v>395</v>
      </c>
      <c r="M50" s="136" t="e">
        <f>NA()</f>
        <v>#N/A</v>
      </c>
      <c r="N50" s="136" t="e">
        <f>NA()</f>
        <v>#N/A</v>
      </c>
      <c r="O50" s="136">
        <f>IF(ISNUMBER('実質公債費比率（分子）の構造'!O$53),'実質公債費比率（分子）の構造'!O$53,NA())</f>
        <v>407</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10218</v>
      </c>
      <c r="E56" s="135"/>
      <c r="F56" s="135"/>
      <c r="G56" s="135">
        <f>'将来負担比率（分子）の構造'!J$51</f>
        <v>10530</v>
      </c>
      <c r="H56" s="135"/>
      <c r="I56" s="135"/>
      <c r="J56" s="135">
        <f>'将来負担比率（分子）の構造'!K$51</f>
        <v>10248</v>
      </c>
      <c r="K56" s="135"/>
      <c r="L56" s="135"/>
      <c r="M56" s="135">
        <f>'将来負担比率（分子）の構造'!L$51</f>
        <v>9883</v>
      </c>
      <c r="N56" s="135"/>
      <c r="O56" s="135"/>
      <c r="P56" s="135">
        <f>'将来負担比率（分子）の構造'!M$51</f>
        <v>9516</v>
      </c>
    </row>
    <row r="57" spans="1:16">
      <c r="A57" s="135" t="s">
        <v>35</v>
      </c>
      <c r="B57" s="135"/>
      <c r="C57" s="135"/>
      <c r="D57" s="135">
        <f>'将来負担比率（分子）の構造'!I$50</f>
        <v>586</v>
      </c>
      <c r="E57" s="135"/>
      <c r="F57" s="135"/>
      <c r="G57" s="135">
        <f>'将来負担比率（分子）の構造'!J$50</f>
        <v>535</v>
      </c>
      <c r="H57" s="135"/>
      <c r="I57" s="135"/>
      <c r="J57" s="135">
        <f>'将来負担比率（分子）の構造'!K$50</f>
        <v>494</v>
      </c>
      <c r="K57" s="135"/>
      <c r="L57" s="135"/>
      <c r="M57" s="135">
        <f>'将来負担比率（分子）の構造'!L$50</f>
        <v>514</v>
      </c>
      <c r="N57" s="135"/>
      <c r="O57" s="135"/>
      <c r="P57" s="135">
        <f>'将来負担比率（分子）の構造'!M$50</f>
        <v>376</v>
      </c>
    </row>
    <row r="58" spans="1:16">
      <c r="A58" s="135" t="s">
        <v>34</v>
      </c>
      <c r="B58" s="135"/>
      <c r="C58" s="135"/>
      <c r="D58" s="135">
        <f>'将来負担比率（分子）の構造'!I$49</f>
        <v>2692</v>
      </c>
      <c r="E58" s="135"/>
      <c r="F58" s="135"/>
      <c r="G58" s="135">
        <f>'将来負担比率（分子）の構造'!J$49</f>
        <v>2500</v>
      </c>
      <c r="H58" s="135"/>
      <c r="I58" s="135"/>
      <c r="J58" s="135">
        <f>'将来負担比率（分子）の構造'!K$49</f>
        <v>2686</v>
      </c>
      <c r="K58" s="135"/>
      <c r="L58" s="135"/>
      <c r="M58" s="135">
        <f>'将来負担比率（分子）の構造'!L$49</f>
        <v>2652</v>
      </c>
      <c r="N58" s="135"/>
      <c r="O58" s="135"/>
      <c r="P58" s="135">
        <f>'将来負担比率（分子）の構造'!M$49</f>
        <v>2602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824</v>
      </c>
      <c r="C62" s="135"/>
      <c r="D62" s="135"/>
      <c r="E62" s="135">
        <f>'将来負担比率（分子）の構造'!J$45</f>
        <v>803</v>
      </c>
      <c r="F62" s="135"/>
      <c r="G62" s="135"/>
      <c r="H62" s="135">
        <f>'将来負担比率（分子）の構造'!K$45</f>
        <v>795</v>
      </c>
      <c r="I62" s="135"/>
      <c r="J62" s="135"/>
      <c r="K62" s="135">
        <f>'将来負担比率（分子）の構造'!L$45</f>
        <v>731</v>
      </c>
      <c r="L62" s="135"/>
      <c r="M62" s="135"/>
      <c r="N62" s="135">
        <f>'将来負担比率（分子）の構造'!M$45</f>
        <v>732</v>
      </c>
      <c r="O62" s="135"/>
      <c r="P62" s="135"/>
    </row>
    <row r="63" spans="1:16">
      <c r="A63" s="135" t="s">
        <v>28</v>
      </c>
      <c r="B63" s="135">
        <f>'将来負担比率（分子）の構造'!I$44</f>
        <v>326</v>
      </c>
      <c r="C63" s="135"/>
      <c r="D63" s="135"/>
      <c r="E63" s="135">
        <f>'将来負担比率（分子）の構造'!J$44</f>
        <v>288</v>
      </c>
      <c r="F63" s="135"/>
      <c r="G63" s="135"/>
      <c r="H63" s="135">
        <f>'将来負担比率（分子）の構造'!K$44</f>
        <v>256</v>
      </c>
      <c r="I63" s="135"/>
      <c r="J63" s="135"/>
      <c r="K63" s="135">
        <f>'将来負担比率（分子）の構造'!L$44</f>
        <v>229</v>
      </c>
      <c r="L63" s="135"/>
      <c r="M63" s="135"/>
      <c r="N63" s="135">
        <f>'将来負担比率（分子）の構造'!M$44</f>
        <v>201</v>
      </c>
      <c r="O63" s="135"/>
      <c r="P63" s="135"/>
    </row>
    <row r="64" spans="1:16">
      <c r="A64" s="135" t="s">
        <v>27</v>
      </c>
      <c r="B64" s="135">
        <f>'将来負担比率（分子）の構造'!I$43</f>
        <v>4847</v>
      </c>
      <c r="C64" s="135"/>
      <c r="D64" s="135"/>
      <c r="E64" s="135">
        <f>'将来負担比率（分子）の構造'!J$43</f>
        <v>4675</v>
      </c>
      <c r="F64" s="135"/>
      <c r="G64" s="135"/>
      <c r="H64" s="135">
        <f>'将来負担比率（分子）の構造'!K$43</f>
        <v>4523</v>
      </c>
      <c r="I64" s="135"/>
      <c r="J64" s="135"/>
      <c r="K64" s="135">
        <f>'将来負担比率（分子）の構造'!L$43</f>
        <v>4384</v>
      </c>
      <c r="L64" s="135"/>
      <c r="M64" s="135"/>
      <c r="N64" s="135">
        <f>'将来負担比率（分子）の構造'!M$43</f>
        <v>4280</v>
      </c>
      <c r="O64" s="135"/>
      <c r="P64" s="135"/>
    </row>
    <row r="65" spans="1:16">
      <c r="A65" s="135" t="s">
        <v>26</v>
      </c>
      <c r="B65" s="135">
        <f>'将来負担比率（分子）の構造'!I$42</f>
        <v>166</v>
      </c>
      <c r="C65" s="135"/>
      <c r="D65" s="135"/>
      <c r="E65" s="135">
        <f>'将来負担比率（分子）の構造'!J$42</f>
        <v>134</v>
      </c>
      <c r="F65" s="135"/>
      <c r="G65" s="135"/>
      <c r="H65" s="135">
        <f>'将来負担比率（分子）の構造'!K$42</f>
        <v>147</v>
      </c>
      <c r="I65" s="135"/>
      <c r="J65" s="135"/>
      <c r="K65" s="135">
        <f>'将来負担比率（分子）の構造'!L$42</f>
        <v>542</v>
      </c>
      <c r="L65" s="135"/>
      <c r="M65" s="135"/>
      <c r="N65" s="135">
        <f>'将来負担比率（分子）の構造'!M$42</f>
        <v>66</v>
      </c>
      <c r="O65" s="135"/>
      <c r="P65" s="135"/>
    </row>
    <row r="66" spans="1:16">
      <c r="A66" s="135" t="s">
        <v>25</v>
      </c>
      <c r="B66" s="135">
        <f>'将来負担比率（分子）の構造'!I$41</f>
        <v>11115</v>
      </c>
      <c r="C66" s="135"/>
      <c r="D66" s="135"/>
      <c r="E66" s="135">
        <f>'将来負担比率（分子）の構造'!J$41</f>
        <v>10481</v>
      </c>
      <c r="F66" s="135"/>
      <c r="G66" s="135"/>
      <c r="H66" s="135">
        <f>'将来負担比率（分子）の構造'!K$41</f>
        <v>9970</v>
      </c>
      <c r="I66" s="135"/>
      <c r="J66" s="135"/>
      <c r="K66" s="135">
        <f>'将来負担比率（分子）の構造'!L$41</f>
        <v>9243</v>
      </c>
      <c r="L66" s="135"/>
      <c r="M66" s="135"/>
      <c r="N66" s="135">
        <f>'将来負担比率（分子）の構造'!M$41</f>
        <v>8657</v>
      </c>
      <c r="O66" s="135"/>
      <c r="P66" s="135"/>
    </row>
    <row r="67" spans="1:16">
      <c r="A67" s="135" t="s">
        <v>62</v>
      </c>
      <c r="B67" s="135" t="e">
        <f>NA()</f>
        <v>#N/A</v>
      </c>
      <c r="C67" s="135">
        <f>IF(ISNUMBER('将来負担比率（分子）の構造'!I$52), IF('将来負担比率（分子）の構造'!I$52 &lt; 0, 0, '将来負担比率（分子）の構造'!I$52), NA())</f>
        <v>3781</v>
      </c>
      <c r="D67" s="135" t="e">
        <f>NA()</f>
        <v>#N/A</v>
      </c>
      <c r="E67" s="135" t="e">
        <f>NA()</f>
        <v>#N/A</v>
      </c>
      <c r="F67" s="135">
        <f>IF(ISNUMBER('将来負担比率（分子）の構造'!J$52), IF('将来負担比率（分子）の構造'!J$52 &lt; 0, 0, '将来負担比率（分子）の構造'!J$52), NA())</f>
        <v>2816</v>
      </c>
      <c r="G67" s="135" t="e">
        <f>NA()</f>
        <v>#N/A</v>
      </c>
      <c r="H67" s="135" t="e">
        <f>NA()</f>
        <v>#N/A</v>
      </c>
      <c r="I67" s="135">
        <f>IF(ISNUMBER('将来負担比率（分子）の構造'!K$52), IF('将来負担比率（分子）の構造'!K$52 &lt; 0, 0, '将来負担比率（分子）の構造'!K$52), NA())</f>
        <v>2263</v>
      </c>
      <c r="J67" s="135" t="e">
        <f>NA()</f>
        <v>#N/A</v>
      </c>
      <c r="K67" s="135" t="e">
        <f>NA()</f>
        <v>#N/A</v>
      </c>
      <c r="L67" s="135">
        <f>IF(ISNUMBER('将来負担比率（分子）の構造'!L$52), IF('将来負担比率（分子）の構造'!L$52 &lt; 0, 0, '将来負担比率（分子）の構造'!L$52), NA())</f>
        <v>2081</v>
      </c>
      <c r="M67" s="135" t="e">
        <f>NA()</f>
        <v>#N/A</v>
      </c>
      <c r="N67" s="135" t="e">
        <f>NA()</f>
        <v>#N/A</v>
      </c>
      <c r="O67" s="135">
        <f>IF(ISNUMBER('将来負担比率（分子）の構造'!M$52), IF('将来負担比率（分子）の構造'!M$52 &lt; 0, 0, '将来負担比率（分子）の構造'!M$52), NA())</f>
        <v>1443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492977</v>
      </c>
      <c r="S5" s="583"/>
      <c r="T5" s="583"/>
      <c r="U5" s="583"/>
      <c r="V5" s="583"/>
      <c r="W5" s="583"/>
      <c r="X5" s="583"/>
      <c r="Y5" s="584"/>
      <c r="Z5" s="585">
        <v>6.3</v>
      </c>
      <c r="AA5" s="585"/>
      <c r="AB5" s="585"/>
      <c r="AC5" s="585"/>
      <c r="AD5" s="586">
        <v>453386</v>
      </c>
      <c r="AE5" s="586"/>
      <c r="AF5" s="586"/>
      <c r="AG5" s="586"/>
      <c r="AH5" s="586"/>
      <c r="AI5" s="586"/>
      <c r="AJ5" s="586"/>
      <c r="AK5" s="586"/>
      <c r="AL5" s="587">
        <v>10.8</v>
      </c>
      <c r="AM5" s="588"/>
      <c r="AN5" s="588"/>
      <c r="AO5" s="589"/>
      <c r="AP5" s="579" t="s">
        <v>208</v>
      </c>
      <c r="AQ5" s="580"/>
      <c r="AR5" s="580"/>
      <c r="AS5" s="580"/>
      <c r="AT5" s="580"/>
      <c r="AU5" s="580"/>
      <c r="AV5" s="580"/>
      <c r="AW5" s="580"/>
      <c r="AX5" s="580"/>
      <c r="AY5" s="580"/>
      <c r="AZ5" s="580"/>
      <c r="BA5" s="580"/>
      <c r="BB5" s="580"/>
      <c r="BC5" s="580"/>
      <c r="BD5" s="580"/>
      <c r="BE5" s="580"/>
      <c r="BF5" s="581"/>
      <c r="BG5" s="593">
        <v>492977</v>
      </c>
      <c r="BH5" s="594"/>
      <c r="BI5" s="594"/>
      <c r="BJ5" s="594"/>
      <c r="BK5" s="594"/>
      <c r="BL5" s="594"/>
      <c r="BM5" s="594"/>
      <c r="BN5" s="595"/>
      <c r="BO5" s="596">
        <v>100</v>
      </c>
      <c r="BP5" s="596"/>
      <c r="BQ5" s="596"/>
      <c r="BR5" s="596"/>
      <c r="BS5" s="597">
        <v>39624</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73196</v>
      </c>
      <c r="S6" s="594"/>
      <c r="T6" s="594"/>
      <c r="U6" s="594"/>
      <c r="V6" s="594"/>
      <c r="W6" s="594"/>
      <c r="X6" s="594"/>
      <c r="Y6" s="595"/>
      <c r="Z6" s="596">
        <v>0.9</v>
      </c>
      <c r="AA6" s="596"/>
      <c r="AB6" s="596"/>
      <c r="AC6" s="596"/>
      <c r="AD6" s="597">
        <v>73196</v>
      </c>
      <c r="AE6" s="597"/>
      <c r="AF6" s="597"/>
      <c r="AG6" s="597"/>
      <c r="AH6" s="597"/>
      <c r="AI6" s="597"/>
      <c r="AJ6" s="597"/>
      <c r="AK6" s="597"/>
      <c r="AL6" s="598">
        <v>1.7</v>
      </c>
      <c r="AM6" s="599"/>
      <c r="AN6" s="599"/>
      <c r="AO6" s="600"/>
      <c r="AP6" s="590" t="s">
        <v>213</v>
      </c>
      <c r="AQ6" s="591"/>
      <c r="AR6" s="591"/>
      <c r="AS6" s="591"/>
      <c r="AT6" s="591"/>
      <c r="AU6" s="591"/>
      <c r="AV6" s="591"/>
      <c r="AW6" s="591"/>
      <c r="AX6" s="591"/>
      <c r="AY6" s="591"/>
      <c r="AZ6" s="591"/>
      <c r="BA6" s="591"/>
      <c r="BB6" s="591"/>
      <c r="BC6" s="591"/>
      <c r="BD6" s="591"/>
      <c r="BE6" s="591"/>
      <c r="BF6" s="592"/>
      <c r="BG6" s="593">
        <v>492977</v>
      </c>
      <c r="BH6" s="594"/>
      <c r="BI6" s="594"/>
      <c r="BJ6" s="594"/>
      <c r="BK6" s="594"/>
      <c r="BL6" s="594"/>
      <c r="BM6" s="594"/>
      <c r="BN6" s="595"/>
      <c r="BO6" s="596">
        <v>100</v>
      </c>
      <c r="BP6" s="596"/>
      <c r="BQ6" s="596"/>
      <c r="BR6" s="596"/>
      <c r="BS6" s="597">
        <v>39624</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64497</v>
      </c>
      <c r="CS6" s="594"/>
      <c r="CT6" s="594"/>
      <c r="CU6" s="594"/>
      <c r="CV6" s="594"/>
      <c r="CW6" s="594"/>
      <c r="CX6" s="594"/>
      <c r="CY6" s="595"/>
      <c r="CZ6" s="596">
        <v>0.8</v>
      </c>
      <c r="DA6" s="596"/>
      <c r="DB6" s="596"/>
      <c r="DC6" s="596"/>
      <c r="DD6" s="602" t="s">
        <v>215</v>
      </c>
      <c r="DE6" s="594"/>
      <c r="DF6" s="594"/>
      <c r="DG6" s="594"/>
      <c r="DH6" s="594"/>
      <c r="DI6" s="594"/>
      <c r="DJ6" s="594"/>
      <c r="DK6" s="594"/>
      <c r="DL6" s="594"/>
      <c r="DM6" s="594"/>
      <c r="DN6" s="594"/>
      <c r="DO6" s="594"/>
      <c r="DP6" s="595"/>
      <c r="DQ6" s="602">
        <v>64497</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1100</v>
      </c>
      <c r="S7" s="594"/>
      <c r="T7" s="594"/>
      <c r="U7" s="594"/>
      <c r="V7" s="594"/>
      <c r="W7" s="594"/>
      <c r="X7" s="594"/>
      <c r="Y7" s="595"/>
      <c r="Z7" s="596">
        <v>0</v>
      </c>
      <c r="AA7" s="596"/>
      <c r="AB7" s="596"/>
      <c r="AC7" s="596"/>
      <c r="AD7" s="597">
        <v>1100</v>
      </c>
      <c r="AE7" s="597"/>
      <c r="AF7" s="597"/>
      <c r="AG7" s="597"/>
      <c r="AH7" s="597"/>
      <c r="AI7" s="597"/>
      <c r="AJ7" s="597"/>
      <c r="AK7" s="597"/>
      <c r="AL7" s="598">
        <v>0</v>
      </c>
      <c r="AM7" s="599"/>
      <c r="AN7" s="599"/>
      <c r="AO7" s="600"/>
      <c r="AP7" s="590" t="s">
        <v>217</v>
      </c>
      <c r="AQ7" s="591"/>
      <c r="AR7" s="591"/>
      <c r="AS7" s="591"/>
      <c r="AT7" s="591"/>
      <c r="AU7" s="591"/>
      <c r="AV7" s="591"/>
      <c r="AW7" s="591"/>
      <c r="AX7" s="591"/>
      <c r="AY7" s="591"/>
      <c r="AZ7" s="591"/>
      <c r="BA7" s="591"/>
      <c r="BB7" s="591"/>
      <c r="BC7" s="591"/>
      <c r="BD7" s="591"/>
      <c r="BE7" s="591"/>
      <c r="BF7" s="592"/>
      <c r="BG7" s="593">
        <v>158594</v>
      </c>
      <c r="BH7" s="594"/>
      <c r="BI7" s="594"/>
      <c r="BJ7" s="594"/>
      <c r="BK7" s="594"/>
      <c r="BL7" s="594"/>
      <c r="BM7" s="594"/>
      <c r="BN7" s="595"/>
      <c r="BO7" s="596">
        <v>32.200000000000003</v>
      </c>
      <c r="BP7" s="596"/>
      <c r="BQ7" s="596"/>
      <c r="BR7" s="596"/>
      <c r="BS7" s="597">
        <v>3695</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1188828</v>
      </c>
      <c r="CS7" s="594"/>
      <c r="CT7" s="594"/>
      <c r="CU7" s="594"/>
      <c r="CV7" s="594"/>
      <c r="CW7" s="594"/>
      <c r="CX7" s="594"/>
      <c r="CY7" s="595"/>
      <c r="CZ7" s="596">
        <v>15.3</v>
      </c>
      <c r="DA7" s="596"/>
      <c r="DB7" s="596"/>
      <c r="DC7" s="596"/>
      <c r="DD7" s="602">
        <v>203008</v>
      </c>
      <c r="DE7" s="594"/>
      <c r="DF7" s="594"/>
      <c r="DG7" s="594"/>
      <c r="DH7" s="594"/>
      <c r="DI7" s="594"/>
      <c r="DJ7" s="594"/>
      <c r="DK7" s="594"/>
      <c r="DL7" s="594"/>
      <c r="DM7" s="594"/>
      <c r="DN7" s="594"/>
      <c r="DO7" s="594"/>
      <c r="DP7" s="595"/>
      <c r="DQ7" s="602">
        <v>679526</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2092</v>
      </c>
      <c r="S8" s="594"/>
      <c r="T8" s="594"/>
      <c r="U8" s="594"/>
      <c r="V8" s="594"/>
      <c r="W8" s="594"/>
      <c r="X8" s="594"/>
      <c r="Y8" s="595"/>
      <c r="Z8" s="596">
        <v>0</v>
      </c>
      <c r="AA8" s="596"/>
      <c r="AB8" s="596"/>
      <c r="AC8" s="596"/>
      <c r="AD8" s="597">
        <v>2092</v>
      </c>
      <c r="AE8" s="597"/>
      <c r="AF8" s="597"/>
      <c r="AG8" s="597"/>
      <c r="AH8" s="597"/>
      <c r="AI8" s="597"/>
      <c r="AJ8" s="597"/>
      <c r="AK8" s="597"/>
      <c r="AL8" s="598">
        <v>0</v>
      </c>
      <c r="AM8" s="599"/>
      <c r="AN8" s="599"/>
      <c r="AO8" s="600"/>
      <c r="AP8" s="590" t="s">
        <v>220</v>
      </c>
      <c r="AQ8" s="591"/>
      <c r="AR8" s="591"/>
      <c r="AS8" s="591"/>
      <c r="AT8" s="591"/>
      <c r="AU8" s="591"/>
      <c r="AV8" s="591"/>
      <c r="AW8" s="591"/>
      <c r="AX8" s="591"/>
      <c r="AY8" s="591"/>
      <c r="AZ8" s="591"/>
      <c r="BA8" s="591"/>
      <c r="BB8" s="591"/>
      <c r="BC8" s="591"/>
      <c r="BD8" s="591"/>
      <c r="BE8" s="591"/>
      <c r="BF8" s="592"/>
      <c r="BG8" s="593">
        <v>7708</v>
      </c>
      <c r="BH8" s="594"/>
      <c r="BI8" s="594"/>
      <c r="BJ8" s="594"/>
      <c r="BK8" s="594"/>
      <c r="BL8" s="594"/>
      <c r="BM8" s="594"/>
      <c r="BN8" s="595"/>
      <c r="BO8" s="596">
        <v>1.6</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1140811</v>
      </c>
      <c r="CS8" s="594"/>
      <c r="CT8" s="594"/>
      <c r="CU8" s="594"/>
      <c r="CV8" s="594"/>
      <c r="CW8" s="594"/>
      <c r="CX8" s="594"/>
      <c r="CY8" s="595"/>
      <c r="CZ8" s="596">
        <v>14.7</v>
      </c>
      <c r="DA8" s="596"/>
      <c r="DB8" s="596"/>
      <c r="DC8" s="596"/>
      <c r="DD8" s="602">
        <v>13066</v>
      </c>
      <c r="DE8" s="594"/>
      <c r="DF8" s="594"/>
      <c r="DG8" s="594"/>
      <c r="DH8" s="594"/>
      <c r="DI8" s="594"/>
      <c r="DJ8" s="594"/>
      <c r="DK8" s="594"/>
      <c r="DL8" s="594"/>
      <c r="DM8" s="594"/>
      <c r="DN8" s="594"/>
      <c r="DO8" s="594"/>
      <c r="DP8" s="595"/>
      <c r="DQ8" s="602">
        <v>757446</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1139</v>
      </c>
      <c r="S9" s="594"/>
      <c r="T9" s="594"/>
      <c r="U9" s="594"/>
      <c r="V9" s="594"/>
      <c r="W9" s="594"/>
      <c r="X9" s="594"/>
      <c r="Y9" s="595"/>
      <c r="Z9" s="596">
        <v>0</v>
      </c>
      <c r="AA9" s="596"/>
      <c r="AB9" s="596"/>
      <c r="AC9" s="596"/>
      <c r="AD9" s="597">
        <v>1139</v>
      </c>
      <c r="AE9" s="597"/>
      <c r="AF9" s="597"/>
      <c r="AG9" s="597"/>
      <c r="AH9" s="597"/>
      <c r="AI9" s="597"/>
      <c r="AJ9" s="597"/>
      <c r="AK9" s="597"/>
      <c r="AL9" s="598">
        <v>0</v>
      </c>
      <c r="AM9" s="599"/>
      <c r="AN9" s="599"/>
      <c r="AO9" s="600"/>
      <c r="AP9" s="590" t="s">
        <v>224</v>
      </c>
      <c r="AQ9" s="591"/>
      <c r="AR9" s="591"/>
      <c r="AS9" s="591"/>
      <c r="AT9" s="591"/>
      <c r="AU9" s="591"/>
      <c r="AV9" s="591"/>
      <c r="AW9" s="591"/>
      <c r="AX9" s="591"/>
      <c r="AY9" s="591"/>
      <c r="AZ9" s="591"/>
      <c r="BA9" s="591"/>
      <c r="BB9" s="591"/>
      <c r="BC9" s="591"/>
      <c r="BD9" s="591"/>
      <c r="BE9" s="591"/>
      <c r="BF9" s="592"/>
      <c r="BG9" s="593">
        <v>128742</v>
      </c>
      <c r="BH9" s="594"/>
      <c r="BI9" s="594"/>
      <c r="BJ9" s="594"/>
      <c r="BK9" s="594"/>
      <c r="BL9" s="594"/>
      <c r="BM9" s="594"/>
      <c r="BN9" s="595"/>
      <c r="BO9" s="596">
        <v>26.1</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731609</v>
      </c>
      <c r="CS9" s="594"/>
      <c r="CT9" s="594"/>
      <c r="CU9" s="594"/>
      <c r="CV9" s="594"/>
      <c r="CW9" s="594"/>
      <c r="CX9" s="594"/>
      <c r="CY9" s="595"/>
      <c r="CZ9" s="596">
        <v>9.4</v>
      </c>
      <c r="DA9" s="596"/>
      <c r="DB9" s="596"/>
      <c r="DC9" s="596"/>
      <c r="DD9" s="602">
        <v>12685</v>
      </c>
      <c r="DE9" s="594"/>
      <c r="DF9" s="594"/>
      <c r="DG9" s="594"/>
      <c r="DH9" s="594"/>
      <c r="DI9" s="594"/>
      <c r="DJ9" s="594"/>
      <c r="DK9" s="594"/>
      <c r="DL9" s="594"/>
      <c r="DM9" s="594"/>
      <c r="DN9" s="594"/>
      <c r="DO9" s="594"/>
      <c r="DP9" s="595"/>
      <c r="DQ9" s="602">
        <v>677245</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58006</v>
      </c>
      <c r="S10" s="594"/>
      <c r="T10" s="594"/>
      <c r="U10" s="594"/>
      <c r="V10" s="594"/>
      <c r="W10" s="594"/>
      <c r="X10" s="594"/>
      <c r="Y10" s="595"/>
      <c r="Z10" s="596">
        <v>0.7</v>
      </c>
      <c r="AA10" s="596"/>
      <c r="AB10" s="596"/>
      <c r="AC10" s="596"/>
      <c r="AD10" s="597">
        <v>58006</v>
      </c>
      <c r="AE10" s="597"/>
      <c r="AF10" s="597"/>
      <c r="AG10" s="597"/>
      <c r="AH10" s="597"/>
      <c r="AI10" s="597"/>
      <c r="AJ10" s="597"/>
      <c r="AK10" s="597"/>
      <c r="AL10" s="598">
        <v>1.4</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15411</v>
      </c>
      <c r="BH10" s="594"/>
      <c r="BI10" s="594"/>
      <c r="BJ10" s="594"/>
      <c r="BK10" s="594"/>
      <c r="BL10" s="594"/>
      <c r="BM10" s="594"/>
      <c r="BN10" s="595"/>
      <c r="BO10" s="596">
        <v>3.1</v>
      </c>
      <c r="BP10" s="596"/>
      <c r="BQ10" s="596"/>
      <c r="BR10" s="596"/>
      <c r="BS10" s="602">
        <v>2596</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t="s">
        <v>221</v>
      </c>
      <c r="CS10" s="594"/>
      <c r="CT10" s="594"/>
      <c r="CU10" s="594"/>
      <c r="CV10" s="594"/>
      <c r="CW10" s="594"/>
      <c r="CX10" s="594"/>
      <c r="CY10" s="595"/>
      <c r="CZ10" s="596" t="s">
        <v>221</v>
      </c>
      <c r="DA10" s="596"/>
      <c r="DB10" s="596"/>
      <c r="DC10" s="596"/>
      <c r="DD10" s="602" t="s">
        <v>221</v>
      </c>
      <c r="DE10" s="594"/>
      <c r="DF10" s="594"/>
      <c r="DG10" s="594"/>
      <c r="DH10" s="594"/>
      <c r="DI10" s="594"/>
      <c r="DJ10" s="594"/>
      <c r="DK10" s="594"/>
      <c r="DL10" s="594"/>
      <c r="DM10" s="594"/>
      <c r="DN10" s="594"/>
      <c r="DO10" s="594"/>
      <c r="DP10" s="595"/>
      <c r="DQ10" s="602" t="s">
        <v>221</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221</v>
      </c>
      <c r="S11" s="594"/>
      <c r="T11" s="594"/>
      <c r="U11" s="594"/>
      <c r="V11" s="594"/>
      <c r="W11" s="594"/>
      <c r="X11" s="594"/>
      <c r="Y11" s="595"/>
      <c r="Z11" s="596" t="s">
        <v>221</v>
      </c>
      <c r="AA11" s="596"/>
      <c r="AB11" s="596"/>
      <c r="AC11" s="596"/>
      <c r="AD11" s="597" t="s">
        <v>221</v>
      </c>
      <c r="AE11" s="597"/>
      <c r="AF11" s="597"/>
      <c r="AG11" s="597"/>
      <c r="AH11" s="597"/>
      <c r="AI11" s="597"/>
      <c r="AJ11" s="597"/>
      <c r="AK11" s="597"/>
      <c r="AL11" s="598" t="s">
        <v>221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6733</v>
      </c>
      <c r="BH11" s="594"/>
      <c r="BI11" s="594"/>
      <c r="BJ11" s="594"/>
      <c r="BK11" s="594"/>
      <c r="BL11" s="594"/>
      <c r="BM11" s="594"/>
      <c r="BN11" s="595"/>
      <c r="BO11" s="596">
        <v>1.4</v>
      </c>
      <c r="BP11" s="596"/>
      <c r="BQ11" s="596"/>
      <c r="BR11" s="596"/>
      <c r="BS11" s="602">
        <v>1099</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817028</v>
      </c>
      <c r="CS11" s="594"/>
      <c r="CT11" s="594"/>
      <c r="CU11" s="594"/>
      <c r="CV11" s="594"/>
      <c r="CW11" s="594"/>
      <c r="CX11" s="594"/>
      <c r="CY11" s="595"/>
      <c r="CZ11" s="596">
        <v>10.5</v>
      </c>
      <c r="DA11" s="596"/>
      <c r="DB11" s="596"/>
      <c r="DC11" s="596"/>
      <c r="DD11" s="602">
        <v>374740</v>
      </c>
      <c r="DE11" s="594"/>
      <c r="DF11" s="594"/>
      <c r="DG11" s="594"/>
      <c r="DH11" s="594"/>
      <c r="DI11" s="594"/>
      <c r="DJ11" s="594"/>
      <c r="DK11" s="594"/>
      <c r="DL11" s="594"/>
      <c r="DM11" s="594"/>
      <c r="DN11" s="594"/>
      <c r="DO11" s="594"/>
      <c r="DP11" s="595"/>
      <c r="DQ11" s="602">
        <v>314424</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299125</v>
      </c>
      <c r="BH12" s="594"/>
      <c r="BI12" s="594"/>
      <c r="BJ12" s="594"/>
      <c r="BK12" s="594"/>
      <c r="BL12" s="594"/>
      <c r="BM12" s="594"/>
      <c r="BN12" s="595"/>
      <c r="BO12" s="596">
        <v>60.7</v>
      </c>
      <c r="BP12" s="596"/>
      <c r="BQ12" s="596"/>
      <c r="BR12" s="596"/>
      <c r="BS12" s="602">
        <v>35929</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581333</v>
      </c>
      <c r="CS12" s="594"/>
      <c r="CT12" s="594"/>
      <c r="CU12" s="594"/>
      <c r="CV12" s="594"/>
      <c r="CW12" s="594"/>
      <c r="CX12" s="594"/>
      <c r="CY12" s="595"/>
      <c r="CZ12" s="596">
        <v>7.5</v>
      </c>
      <c r="DA12" s="596"/>
      <c r="DB12" s="596"/>
      <c r="DC12" s="596"/>
      <c r="DD12" s="602">
        <v>285382</v>
      </c>
      <c r="DE12" s="594"/>
      <c r="DF12" s="594"/>
      <c r="DG12" s="594"/>
      <c r="DH12" s="594"/>
      <c r="DI12" s="594"/>
      <c r="DJ12" s="594"/>
      <c r="DK12" s="594"/>
      <c r="DL12" s="594"/>
      <c r="DM12" s="594"/>
      <c r="DN12" s="594"/>
      <c r="DO12" s="594"/>
      <c r="DP12" s="595"/>
      <c r="DQ12" s="602">
        <v>283744</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5677</v>
      </c>
      <c r="S13" s="594"/>
      <c r="T13" s="594"/>
      <c r="U13" s="594"/>
      <c r="V13" s="594"/>
      <c r="W13" s="594"/>
      <c r="X13" s="594"/>
      <c r="Y13" s="595"/>
      <c r="Z13" s="596">
        <v>0.1</v>
      </c>
      <c r="AA13" s="596"/>
      <c r="AB13" s="596"/>
      <c r="AC13" s="596"/>
      <c r="AD13" s="597">
        <v>5677</v>
      </c>
      <c r="AE13" s="597"/>
      <c r="AF13" s="597"/>
      <c r="AG13" s="597"/>
      <c r="AH13" s="597"/>
      <c r="AI13" s="597"/>
      <c r="AJ13" s="597"/>
      <c r="AK13" s="597"/>
      <c r="AL13" s="598">
        <v>0.1</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289010</v>
      </c>
      <c r="BH13" s="594"/>
      <c r="BI13" s="594"/>
      <c r="BJ13" s="594"/>
      <c r="BK13" s="594"/>
      <c r="BL13" s="594"/>
      <c r="BM13" s="594"/>
      <c r="BN13" s="595"/>
      <c r="BO13" s="596">
        <v>58.6</v>
      </c>
      <c r="BP13" s="596"/>
      <c r="BQ13" s="596"/>
      <c r="BR13" s="596"/>
      <c r="BS13" s="602">
        <v>35929</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884576</v>
      </c>
      <c r="CS13" s="594"/>
      <c r="CT13" s="594"/>
      <c r="CU13" s="594"/>
      <c r="CV13" s="594"/>
      <c r="CW13" s="594"/>
      <c r="CX13" s="594"/>
      <c r="CY13" s="595"/>
      <c r="CZ13" s="596">
        <v>11.4</v>
      </c>
      <c r="DA13" s="596"/>
      <c r="DB13" s="596"/>
      <c r="DC13" s="596"/>
      <c r="DD13" s="602">
        <v>558699</v>
      </c>
      <c r="DE13" s="594"/>
      <c r="DF13" s="594"/>
      <c r="DG13" s="594"/>
      <c r="DH13" s="594"/>
      <c r="DI13" s="594"/>
      <c r="DJ13" s="594"/>
      <c r="DK13" s="594"/>
      <c r="DL13" s="594"/>
      <c r="DM13" s="594"/>
      <c r="DN13" s="594"/>
      <c r="DO13" s="594"/>
      <c r="DP13" s="595"/>
      <c r="DQ13" s="602">
        <v>425988</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14323</v>
      </c>
      <c r="BH14" s="594"/>
      <c r="BI14" s="594"/>
      <c r="BJ14" s="594"/>
      <c r="BK14" s="594"/>
      <c r="BL14" s="594"/>
      <c r="BM14" s="594"/>
      <c r="BN14" s="595"/>
      <c r="BO14" s="596">
        <v>2.9</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186320</v>
      </c>
      <c r="CS14" s="594"/>
      <c r="CT14" s="594"/>
      <c r="CU14" s="594"/>
      <c r="CV14" s="594"/>
      <c r="CW14" s="594"/>
      <c r="CX14" s="594"/>
      <c r="CY14" s="595"/>
      <c r="CZ14" s="596">
        <v>2.4</v>
      </c>
      <c r="DA14" s="596"/>
      <c r="DB14" s="596"/>
      <c r="DC14" s="596"/>
      <c r="DD14" s="602">
        <v>7458</v>
      </c>
      <c r="DE14" s="594"/>
      <c r="DF14" s="594"/>
      <c r="DG14" s="594"/>
      <c r="DH14" s="594"/>
      <c r="DI14" s="594"/>
      <c r="DJ14" s="594"/>
      <c r="DK14" s="594"/>
      <c r="DL14" s="594"/>
      <c r="DM14" s="594"/>
      <c r="DN14" s="594"/>
      <c r="DO14" s="594"/>
      <c r="DP14" s="595"/>
      <c r="DQ14" s="602">
        <v>165830</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565</v>
      </c>
      <c r="S15" s="594"/>
      <c r="T15" s="594"/>
      <c r="U15" s="594"/>
      <c r="V15" s="594"/>
      <c r="W15" s="594"/>
      <c r="X15" s="594"/>
      <c r="Y15" s="595"/>
      <c r="Z15" s="596">
        <v>0</v>
      </c>
      <c r="AA15" s="596"/>
      <c r="AB15" s="596"/>
      <c r="AC15" s="596"/>
      <c r="AD15" s="597">
        <v>565</v>
      </c>
      <c r="AE15" s="597"/>
      <c r="AF15" s="597"/>
      <c r="AG15" s="597"/>
      <c r="AH15" s="597"/>
      <c r="AI15" s="597"/>
      <c r="AJ15" s="597"/>
      <c r="AK15" s="597"/>
      <c r="AL15" s="598">
        <v>0</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20935</v>
      </c>
      <c r="BH15" s="594"/>
      <c r="BI15" s="594"/>
      <c r="BJ15" s="594"/>
      <c r="BK15" s="594"/>
      <c r="BL15" s="594"/>
      <c r="BM15" s="594"/>
      <c r="BN15" s="595"/>
      <c r="BO15" s="596">
        <v>4.2</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387530</v>
      </c>
      <c r="CS15" s="594"/>
      <c r="CT15" s="594"/>
      <c r="CU15" s="594"/>
      <c r="CV15" s="594"/>
      <c r="CW15" s="594"/>
      <c r="CX15" s="594"/>
      <c r="CY15" s="595"/>
      <c r="CZ15" s="596">
        <v>5</v>
      </c>
      <c r="DA15" s="596"/>
      <c r="DB15" s="596"/>
      <c r="DC15" s="596"/>
      <c r="DD15" s="602">
        <v>41910</v>
      </c>
      <c r="DE15" s="594"/>
      <c r="DF15" s="594"/>
      <c r="DG15" s="594"/>
      <c r="DH15" s="594"/>
      <c r="DI15" s="594"/>
      <c r="DJ15" s="594"/>
      <c r="DK15" s="594"/>
      <c r="DL15" s="594"/>
      <c r="DM15" s="594"/>
      <c r="DN15" s="594"/>
      <c r="DO15" s="594"/>
      <c r="DP15" s="595"/>
      <c r="DQ15" s="602">
        <v>332155</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4071407</v>
      </c>
      <c r="S16" s="594"/>
      <c r="T16" s="594"/>
      <c r="U16" s="594"/>
      <c r="V16" s="594"/>
      <c r="W16" s="594"/>
      <c r="X16" s="594"/>
      <c r="Y16" s="595"/>
      <c r="Z16" s="596">
        <v>51.9</v>
      </c>
      <c r="AA16" s="596"/>
      <c r="AB16" s="596"/>
      <c r="AC16" s="596"/>
      <c r="AD16" s="597">
        <v>3528989</v>
      </c>
      <c r="AE16" s="597"/>
      <c r="AF16" s="597"/>
      <c r="AG16" s="597"/>
      <c r="AH16" s="597"/>
      <c r="AI16" s="597"/>
      <c r="AJ16" s="597"/>
      <c r="AK16" s="597"/>
      <c r="AL16" s="598">
        <v>84.3</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126677</v>
      </c>
      <c r="CS16" s="594"/>
      <c r="CT16" s="594"/>
      <c r="CU16" s="594"/>
      <c r="CV16" s="594"/>
      <c r="CW16" s="594"/>
      <c r="CX16" s="594"/>
      <c r="CY16" s="595"/>
      <c r="CZ16" s="596">
        <v>1.6</v>
      </c>
      <c r="DA16" s="596"/>
      <c r="DB16" s="596"/>
      <c r="DC16" s="596"/>
      <c r="DD16" s="602" t="s">
        <v>221</v>
      </c>
      <c r="DE16" s="594"/>
      <c r="DF16" s="594"/>
      <c r="DG16" s="594"/>
      <c r="DH16" s="594"/>
      <c r="DI16" s="594"/>
      <c r="DJ16" s="594"/>
      <c r="DK16" s="594"/>
      <c r="DL16" s="594"/>
      <c r="DM16" s="594"/>
      <c r="DN16" s="594"/>
      <c r="DO16" s="594"/>
      <c r="DP16" s="595"/>
      <c r="DQ16" s="602">
        <v>2040</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3528989</v>
      </c>
      <c r="S17" s="594"/>
      <c r="T17" s="594"/>
      <c r="U17" s="594"/>
      <c r="V17" s="594"/>
      <c r="W17" s="594"/>
      <c r="X17" s="594"/>
      <c r="Y17" s="595"/>
      <c r="Z17" s="596">
        <v>45</v>
      </c>
      <c r="AA17" s="596"/>
      <c r="AB17" s="596"/>
      <c r="AC17" s="596"/>
      <c r="AD17" s="597">
        <v>3528989</v>
      </c>
      <c r="AE17" s="597"/>
      <c r="AF17" s="597"/>
      <c r="AG17" s="597"/>
      <c r="AH17" s="597"/>
      <c r="AI17" s="597"/>
      <c r="AJ17" s="597"/>
      <c r="AK17" s="597"/>
      <c r="AL17" s="598">
        <v>84.3</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1643897</v>
      </c>
      <c r="CS17" s="594"/>
      <c r="CT17" s="594"/>
      <c r="CU17" s="594"/>
      <c r="CV17" s="594"/>
      <c r="CW17" s="594"/>
      <c r="CX17" s="594"/>
      <c r="CY17" s="595"/>
      <c r="CZ17" s="596">
        <v>21.2</v>
      </c>
      <c r="DA17" s="596"/>
      <c r="DB17" s="596"/>
      <c r="DC17" s="596"/>
      <c r="DD17" s="602" t="s">
        <v>221</v>
      </c>
      <c r="DE17" s="594"/>
      <c r="DF17" s="594"/>
      <c r="DG17" s="594"/>
      <c r="DH17" s="594"/>
      <c r="DI17" s="594"/>
      <c r="DJ17" s="594"/>
      <c r="DK17" s="594"/>
      <c r="DL17" s="594"/>
      <c r="DM17" s="594"/>
      <c r="DN17" s="594"/>
      <c r="DO17" s="594"/>
      <c r="DP17" s="595"/>
      <c r="DQ17" s="602">
        <v>1586002</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542417</v>
      </c>
      <c r="S18" s="594"/>
      <c r="T18" s="594"/>
      <c r="U18" s="594"/>
      <c r="V18" s="594"/>
      <c r="W18" s="594"/>
      <c r="X18" s="594"/>
      <c r="Y18" s="595"/>
      <c r="Z18" s="596">
        <v>6.9</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t="s">
        <v>221</v>
      </c>
      <c r="BH19" s="594"/>
      <c r="BI19" s="594"/>
      <c r="BJ19" s="594"/>
      <c r="BK19" s="594"/>
      <c r="BL19" s="594"/>
      <c r="BM19" s="594"/>
      <c r="BN19" s="595"/>
      <c r="BO19" s="596" t="s">
        <v>221</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4706159</v>
      </c>
      <c r="S20" s="594"/>
      <c r="T20" s="594"/>
      <c r="U20" s="594"/>
      <c r="V20" s="594"/>
      <c r="W20" s="594"/>
      <c r="X20" s="594"/>
      <c r="Y20" s="595"/>
      <c r="Z20" s="596">
        <v>60</v>
      </c>
      <c r="AA20" s="596"/>
      <c r="AB20" s="596"/>
      <c r="AC20" s="596"/>
      <c r="AD20" s="597">
        <v>4124150</v>
      </c>
      <c r="AE20" s="597"/>
      <c r="AF20" s="597"/>
      <c r="AG20" s="597"/>
      <c r="AH20" s="597"/>
      <c r="AI20" s="597"/>
      <c r="AJ20" s="597"/>
      <c r="AK20" s="597"/>
      <c r="AL20" s="598">
        <v>98.5</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t="s">
        <v>221</v>
      </c>
      <c r="BH20" s="594"/>
      <c r="BI20" s="594"/>
      <c r="BJ20" s="594"/>
      <c r="BK20" s="594"/>
      <c r="BL20" s="594"/>
      <c r="BM20" s="594"/>
      <c r="BN20" s="595"/>
      <c r="BO20" s="596" t="s">
        <v>221</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7753106</v>
      </c>
      <c r="CS20" s="594"/>
      <c r="CT20" s="594"/>
      <c r="CU20" s="594"/>
      <c r="CV20" s="594"/>
      <c r="CW20" s="594"/>
      <c r="CX20" s="594"/>
      <c r="CY20" s="595"/>
      <c r="CZ20" s="596">
        <v>100</v>
      </c>
      <c r="DA20" s="596"/>
      <c r="DB20" s="596"/>
      <c r="DC20" s="596"/>
      <c r="DD20" s="602">
        <v>1496948</v>
      </c>
      <c r="DE20" s="594"/>
      <c r="DF20" s="594"/>
      <c r="DG20" s="594"/>
      <c r="DH20" s="594"/>
      <c r="DI20" s="594"/>
      <c r="DJ20" s="594"/>
      <c r="DK20" s="594"/>
      <c r="DL20" s="594"/>
      <c r="DM20" s="594"/>
      <c r="DN20" s="594"/>
      <c r="DO20" s="594"/>
      <c r="DP20" s="595"/>
      <c r="DQ20" s="602">
        <v>5288897</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893</v>
      </c>
      <c r="S21" s="594"/>
      <c r="T21" s="594"/>
      <c r="U21" s="594"/>
      <c r="V21" s="594"/>
      <c r="W21" s="594"/>
      <c r="X21" s="594"/>
      <c r="Y21" s="595"/>
      <c r="Z21" s="596">
        <v>0</v>
      </c>
      <c r="AA21" s="596"/>
      <c r="AB21" s="596"/>
      <c r="AC21" s="596"/>
      <c r="AD21" s="597">
        <v>893</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221</v>
      </c>
      <c r="BH21" s="594"/>
      <c r="BI21" s="594"/>
      <c r="BJ21" s="594"/>
      <c r="BK21" s="594"/>
      <c r="BL21" s="594"/>
      <c r="BM21" s="594"/>
      <c r="BN21" s="595"/>
      <c r="BO21" s="596" t="s">
        <v>221</v>
      </c>
      <c r="BP21" s="596"/>
      <c r="BQ21" s="596"/>
      <c r="BR21" s="596"/>
      <c r="BS21" s="602" t="s">
        <v>221</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82802</v>
      </c>
      <c r="S22" s="594"/>
      <c r="T22" s="594"/>
      <c r="U22" s="594"/>
      <c r="V22" s="594"/>
      <c r="W22" s="594"/>
      <c r="X22" s="594"/>
      <c r="Y22" s="595"/>
      <c r="Z22" s="596">
        <v>1.1000000000000001</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73743</v>
      </c>
      <c r="S23" s="594"/>
      <c r="T23" s="594"/>
      <c r="U23" s="594"/>
      <c r="V23" s="594"/>
      <c r="W23" s="594"/>
      <c r="X23" s="594"/>
      <c r="Y23" s="595"/>
      <c r="Z23" s="596">
        <v>0.9</v>
      </c>
      <c r="AA23" s="596"/>
      <c r="AB23" s="596"/>
      <c r="AC23" s="596"/>
      <c r="AD23" s="597">
        <v>6401</v>
      </c>
      <c r="AE23" s="597"/>
      <c r="AF23" s="597"/>
      <c r="AG23" s="597"/>
      <c r="AH23" s="597"/>
      <c r="AI23" s="597"/>
      <c r="AJ23" s="597"/>
      <c r="AK23" s="597"/>
      <c r="AL23" s="598">
        <v>0.2</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8" t="s">
        <v>269</v>
      </c>
      <c r="DM23" s="619"/>
      <c r="DN23" s="619"/>
      <c r="DO23" s="619"/>
      <c r="DP23" s="619"/>
      <c r="DQ23" s="619"/>
      <c r="DR23" s="619"/>
      <c r="DS23" s="619"/>
      <c r="DT23" s="619"/>
      <c r="DU23" s="619"/>
      <c r="DV23" s="620"/>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6414</v>
      </c>
      <c r="S24" s="594"/>
      <c r="T24" s="594"/>
      <c r="U24" s="594"/>
      <c r="V24" s="594"/>
      <c r="W24" s="594"/>
      <c r="X24" s="594"/>
      <c r="Y24" s="595"/>
      <c r="Z24" s="596">
        <v>0.1</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3006218</v>
      </c>
      <c r="CS24" s="583"/>
      <c r="CT24" s="583"/>
      <c r="CU24" s="583"/>
      <c r="CV24" s="583"/>
      <c r="CW24" s="583"/>
      <c r="CX24" s="583"/>
      <c r="CY24" s="584"/>
      <c r="CZ24" s="622">
        <v>38.799999999999997</v>
      </c>
      <c r="DA24" s="623"/>
      <c r="DB24" s="623"/>
      <c r="DC24" s="624"/>
      <c r="DD24" s="621">
        <v>2615959</v>
      </c>
      <c r="DE24" s="583"/>
      <c r="DF24" s="583"/>
      <c r="DG24" s="583"/>
      <c r="DH24" s="583"/>
      <c r="DI24" s="583"/>
      <c r="DJ24" s="583"/>
      <c r="DK24" s="584"/>
      <c r="DL24" s="621">
        <v>2190975</v>
      </c>
      <c r="DM24" s="583"/>
      <c r="DN24" s="583"/>
      <c r="DO24" s="583"/>
      <c r="DP24" s="583"/>
      <c r="DQ24" s="583"/>
      <c r="DR24" s="583"/>
      <c r="DS24" s="583"/>
      <c r="DT24" s="583"/>
      <c r="DU24" s="583"/>
      <c r="DV24" s="584"/>
      <c r="DW24" s="587">
        <v>50.7</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718775</v>
      </c>
      <c r="S25" s="594"/>
      <c r="T25" s="594"/>
      <c r="U25" s="594"/>
      <c r="V25" s="594"/>
      <c r="W25" s="594"/>
      <c r="X25" s="594"/>
      <c r="Y25" s="595"/>
      <c r="Z25" s="596">
        <v>9.1999999999999993</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855563</v>
      </c>
      <c r="CS25" s="613"/>
      <c r="CT25" s="613"/>
      <c r="CU25" s="613"/>
      <c r="CV25" s="613"/>
      <c r="CW25" s="613"/>
      <c r="CX25" s="613"/>
      <c r="CY25" s="614"/>
      <c r="CZ25" s="627">
        <v>11</v>
      </c>
      <c r="DA25" s="628"/>
      <c r="DB25" s="628"/>
      <c r="DC25" s="629"/>
      <c r="DD25" s="602">
        <v>796061</v>
      </c>
      <c r="DE25" s="613"/>
      <c r="DF25" s="613"/>
      <c r="DG25" s="613"/>
      <c r="DH25" s="613"/>
      <c r="DI25" s="613"/>
      <c r="DJ25" s="613"/>
      <c r="DK25" s="614"/>
      <c r="DL25" s="602">
        <v>725179</v>
      </c>
      <c r="DM25" s="613"/>
      <c r="DN25" s="613"/>
      <c r="DO25" s="613"/>
      <c r="DP25" s="613"/>
      <c r="DQ25" s="613"/>
      <c r="DR25" s="613"/>
      <c r="DS25" s="613"/>
      <c r="DT25" s="613"/>
      <c r="DU25" s="613"/>
      <c r="DV25" s="614"/>
      <c r="DW25" s="598">
        <v>16.8</v>
      </c>
      <c r="DX25" s="625"/>
      <c r="DY25" s="625"/>
      <c r="DZ25" s="625"/>
      <c r="EA25" s="625"/>
      <c r="EB25" s="625"/>
      <c r="EC25" s="626"/>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500251</v>
      </c>
      <c r="CS26" s="594"/>
      <c r="CT26" s="594"/>
      <c r="CU26" s="594"/>
      <c r="CV26" s="594"/>
      <c r="CW26" s="594"/>
      <c r="CX26" s="594"/>
      <c r="CY26" s="595"/>
      <c r="CZ26" s="627">
        <v>6.5</v>
      </c>
      <c r="DA26" s="628"/>
      <c r="DB26" s="628"/>
      <c r="DC26" s="629"/>
      <c r="DD26" s="602">
        <v>456583</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5"/>
      <c r="DY26" s="625"/>
      <c r="DZ26" s="625"/>
      <c r="EA26" s="625"/>
      <c r="EB26" s="625"/>
      <c r="EC26" s="626"/>
    </row>
    <row r="27" spans="2:133" ht="11.25" customHeight="1">
      <c r="B27" s="590" t="s">
        <v>280</v>
      </c>
      <c r="C27" s="591"/>
      <c r="D27" s="591"/>
      <c r="E27" s="591"/>
      <c r="F27" s="591"/>
      <c r="G27" s="591"/>
      <c r="H27" s="591"/>
      <c r="I27" s="591"/>
      <c r="J27" s="591"/>
      <c r="K27" s="591"/>
      <c r="L27" s="591"/>
      <c r="M27" s="591"/>
      <c r="N27" s="591"/>
      <c r="O27" s="591"/>
      <c r="P27" s="591"/>
      <c r="Q27" s="592"/>
      <c r="R27" s="593">
        <v>613469</v>
      </c>
      <c r="S27" s="594"/>
      <c r="T27" s="594"/>
      <c r="U27" s="594"/>
      <c r="V27" s="594"/>
      <c r="W27" s="594"/>
      <c r="X27" s="594"/>
      <c r="Y27" s="595"/>
      <c r="Z27" s="596">
        <v>7.8</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492977</v>
      </c>
      <c r="BH27" s="594"/>
      <c r="BI27" s="594"/>
      <c r="BJ27" s="594"/>
      <c r="BK27" s="594"/>
      <c r="BL27" s="594"/>
      <c r="BM27" s="594"/>
      <c r="BN27" s="595"/>
      <c r="BO27" s="596">
        <v>100</v>
      </c>
      <c r="BP27" s="596"/>
      <c r="BQ27" s="596"/>
      <c r="BR27" s="596"/>
      <c r="BS27" s="602">
        <v>39624</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525056</v>
      </c>
      <c r="CS27" s="613"/>
      <c r="CT27" s="613"/>
      <c r="CU27" s="613"/>
      <c r="CV27" s="613"/>
      <c r="CW27" s="613"/>
      <c r="CX27" s="613"/>
      <c r="CY27" s="614"/>
      <c r="CZ27" s="627">
        <v>6.8</v>
      </c>
      <c r="DA27" s="628"/>
      <c r="DB27" s="628"/>
      <c r="DC27" s="629"/>
      <c r="DD27" s="602">
        <v>252194</v>
      </c>
      <c r="DE27" s="613"/>
      <c r="DF27" s="613"/>
      <c r="DG27" s="613"/>
      <c r="DH27" s="613"/>
      <c r="DI27" s="613"/>
      <c r="DJ27" s="613"/>
      <c r="DK27" s="614"/>
      <c r="DL27" s="602">
        <v>249375</v>
      </c>
      <c r="DM27" s="613"/>
      <c r="DN27" s="613"/>
      <c r="DO27" s="613"/>
      <c r="DP27" s="613"/>
      <c r="DQ27" s="613"/>
      <c r="DR27" s="613"/>
      <c r="DS27" s="613"/>
      <c r="DT27" s="613"/>
      <c r="DU27" s="613"/>
      <c r="DV27" s="614"/>
      <c r="DW27" s="598">
        <v>5.8</v>
      </c>
      <c r="DX27" s="625"/>
      <c r="DY27" s="625"/>
      <c r="DZ27" s="625"/>
      <c r="EA27" s="625"/>
      <c r="EB27" s="625"/>
      <c r="EC27" s="626"/>
    </row>
    <row r="28" spans="2:133" ht="11.25" customHeight="1">
      <c r="B28" s="590" t="s">
        <v>283</v>
      </c>
      <c r="C28" s="591"/>
      <c r="D28" s="591"/>
      <c r="E28" s="591"/>
      <c r="F28" s="591"/>
      <c r="G28" s="591"/>
      <c r="H28" s="591"/>
      <c r="I28" s="591"/>
      <c r="J28" s="591"/>
      <c r="K28" s="591"/>
      <c r="L28" s="591"/>
      <c r="M28" s="591"/>
      <c r="N28" s="591"/>
      <c r="O28" s="591"/>
      <c r="P28" s="591"/>
      <c r="Q28" s="592"/>
      <c r="R28" s="593">
        <v>21457</v>
      </c>
      <c r="S28" s="594"/>
      <c r="T28" s="594"/>
      <c r="U28" s="594"/>
      <c r="V28" s="594"/>
      <c r="W28" s="594"/>
      <c r="X28" s="594"/>
      <c r="Y28" s="595"/>
      <c r="Z28" s="596">
        <v>0.3</v>
      </c>
      <c r="AA28" s="596"/>
      <c r="AB28" s="596"/>
      <c r="AC28" s="596"/>
      <c r="AD28" s="597">
        <v>3254</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1625599</v>
      </c>
      <c r="CS28" s="594"/>
      <c r="CT28" s="594"/>
      <c r="CU28" s="594"/>
      <c r="CV28" s="594"/>
      <c r="CW28" s="594"/>
      <c r="CX28" s="594"/>
      <c r="CY28" s="595"/>
      <c r="CZ28" s="627">
        <v>21</v>
      </c>
      <c r="DA28" s="628"/>
      <c r="DB28" s="628"/>
      <c r="DC28" s="629"/>
      <c r="DD28" s="602">
        <v>1567704</v>
      </c>
      <c r="DE28" s="594"/>
      <c r="DF28" s="594"/>
      <c r="DG28" s="594"/>
      <c r="DH28" s="594"/>
      <c r="DI28" s="594"/>
      <c r="DJ28" s="594"/>
      <c r="DK28" s="595"/>
      <c r="DL28" s="602">
        <v>1216421</v>
      </c>
      <c r="DM28" s="594"/>
      <c r="DN28" s="594"/>
      <c r="DO28" s="594"/>
      <c r="DP28" s="594"/>
      <c r="DQ28" s="594"/>
      <c r="DR28" s="594"/>
      <c r="DS28" s="594"/>
      <c r="DT28" s="594"/>
      <c r="DU28" s="594"/>
      <c r="DV28" s="595"/>
      <c r="DW28" s="598">
        <v>28.1</v>
      </c>
      <c r="DX28" s="625"/>
      <c r="DY28" s="625"/>
      <c r="DZ28" s="625"/>
      <c r="EA28" s="625"/>
      <c r="EB28" s="625"/>
      <c r="EC28" s="626"/>
    </row>
    <row r="29" spans="2:133" ht="11.25" customHeight="1">
      <c r="B29" s="590" t="s">
        <v>285</v>
      </c>
      <c r="C29" s="591"/>
      <c r="D29" s="591"/>
      <c r="E29" s="591"/>
      <c r="F29" s="591"/>
      <c r="G29" s="591"/>
      <c r="H29" s="591"/>
      <c r="I29" s="591"/>
      <c r="J29" s="591"/>
      <c r="K29" s="591"/>
      <c r="L29" s="591"/>
      <c r="M29" s="591"/>
      <c r="N29" s="591"/>
      <c r="O29" s="591"/>
      <c r="P29" s="591"/>
      <c r="Q29" s="592"/>
      <c r="R29" s="593">
        <v>79027</v>
      </c>
      <c r="S29" s="594"/>
      <c r="T29" s="594"/>
      <c r="U29" s="594"/>
      <c r="V29" s="594"/>
      <c r="W29" s="594"/>
      <c r="X29" s="594"/>
      <c r="Y29" s="595"/>
      <c r="Z29" s="596">
        <v>1</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1623890</v>
      </c>
      <c r="CS29" s="613"/>
      <c r="CT29" s="613"/>
      <c r="CU29" s="613"/>
      <c r="CV29" s="613"/>
      <c r="CW29" s="613"/>
      <c r="CX29" s="613"/>
      <c r="CY29" s="614"/>
      <c r="CZ29" s="627">
        <v>20.9</v>
      </c>
      <c r="DA29" s="628"/>
      <c r="DB29" s="628"/>
      <c r="DC29" s="629"/>
      <c r="DD29" s="602">
        <v>1565995</v>
      </c>
      <c r="DE29" s="613"/>
      <c r="DF29" s="613"/>
      <c r="DG29" s="613"/>
      <c r="DH29" s="613"/>
      <c r="DI29" s="613"/>
      <c r="DJ29" s="613"/>
      <c r="DK29" s="614"/>
      <c r="DL29" s="602">
        <v>1214712</v>
      </c>
      <c r="DM29" s="613"/>
      <c r="DN29" s="613"/>
      <c r="DO29" s="613"/>
      <c r="DP29" s="613"/>
      <c r="DQ29" s="613"/>
      <c r="DR29" s="613"/>
      <c r="DS29" s="613"/>
      <c r="DT29" s="613"/>
      <c r="DU29" s="613"/>
      <c r="DV29" s="614"/>
      <c r="DW29" s="598">
        <v>28.1</v>
      </c>
      <c r="DX29" s="625"/>
      <c r="DY29" s="625"/>
      <c r="DZ29" s="625"/>
      <c r="EA29" s="625"/>
      <c r="EB29" s="625"/>
      <c r="EC29" s="626"/>
    </row>
    <row r="30" spans="2:133" ht="11.25" customHeight="1">
      <c r="B30" s="590" t="s">
        <v>290</v>
      </c>
      <c r="C30" s="591"/>
      <c r="D30" s="591"/>
      <c r="E30" s="591"/>
      <c r="F30" s="591"/>
      <c r="G30" s="591"/>
      <c r="H30" s="591"/>
      <c r="I30" s="591"/>
      <c r="J30" s="591"/>
      <c r="K30" s="591"/>
      <c r="L30" s="591"/>
      <c r="M30" s="591"/>
      <c r="N30" s="591"/>
      <c r="O30" s="591"/>
      <c r="P30" s="591"/>
      <c r="Q30" s="592"/>
      <c r="R30" s="593">
        <v>154900</v>
      </c>
      <c r="S30" s="594"/>
      <c r="T30" s="594"/>
      <c r="U30" s="594"/>
      <c r="V30" s="594"/>
      <c r="W30" s="594"/>
      <c r="X30" s="594"/>
      <c r="Y30" s="595"/>
      <c r="Z30" s="596">
        <v>2</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99.1</v>
      </c>
      <c r="BH30" s="652"/>
      <c r="BI30" s="652"/>
      <c r="BJ30" s="652"/>
      <c r="BK30" s="652"/>
      <c r="BL30" s="652"/>
      <c r="BM30" s="588">
        <v>97.6</v>
      </c>
      <c r="BN30" s="652"/>
      <c r="BO30" s="652"/>
      <c r="BP30" s="652"/>
      <c r="BQ30" s="653"/>
      <c r="BR30" s="651">
        <v>99.1</v>
      </c>
      <c r="BS30" s="652"/>
      <c r="BT30" s="652"/>
      <c r="BU30" s="652"/>
      <c r="BV30" s="652"/>
      <c r="BW30" s="652"/>
      <c r="BX30" s="588">
        <v>97.6</v>
      </c>
      <c r="BY30" s="652"/>
      <c r="BZ30" s="652"/>
      <c r="CA30" s="652"/>
      <c r="CB30" s="653"/>
      <c r="CD30" s="656"/>
      <c r="CE30" s="657"/>
      <c r="CF30" s="607" t="s">
        <v>293</v>
      </c>
      <c r="CG30" s="608"/>
      <c r="CH30" s="608"/>
      <c r="CI30" s="608"/>
      <c r="CJ30" s="608"/>
      <c r="CK30" s="608"/>
      <c r="CL30" s="608"/>
      <c r="CM30" s="608"/>
      <c r="CN30" s="608"/>
      <c r="CO30" s="608"/>
      <c r="CP30" s="608"/>
      <c r="CQ30" s="609"/>
      <c r="CR30" s="593">
        <v>1527447</v>
      </c>
      <c r="CS30" s="594"/>
      <c r="CT30" s="594"/>
      <c r="CU30" s="594"/>
      <c r="CV30" s="594"/>
      <c r="CW30" s="594"/>
      <c r="CX30" s="594"/>
      <c r="CY30" s="595"/>
      <c r="CZ30" s="627">
        <v>19.7</v>
      </c>
      <c r="DA30" s="628"/>
      <c r="DB30" s="628"/>
      <c r="DC30" s="629"/>
      <c r="DD30" s="602">
        <v>1469552</v>
      </c>
      <c r="DE30" s="594"/>
      <c r="DF30" s="594"/>
      <c r="DG30" s="594"/>
      <c r="DH30" s="594"/>
      <c r="DI30" s="594"/>
      <c r="DJ30" s="594"/>
      <c r="DK30" s="595"/>
      <c r="DL30" s="602">
        <v>1118269</v>
      </c>
      <c r="DM30" s="594"/>
      <c r="DN30" s="594"/>
      <c r="DO30" s="594"/>
      <c r="DP30" s="594"/>
      <c r="DQ30" s="594"/>
      <c r="DR30" s="594"/>
      <c r="DS30" s="594"/>
      <c r="DT30" s="594"/>
      <c r="DU30" s="594"/>
      <c r="DV30" s="595"/>
      <c r="DW30" s="598">
        <v>25.9</v>
      </c>
      <c r="DX30" s="625"/>
      <c r="DY30" s="625"/>
      <c r="DZ30" s="625"/>
      <c r="EA30" s="625"/>
      <c r="EB30" s="625"/>
      <c r="EC30" s="626"/>
    </row>
    <row r="31" spans="2:133" ht="11.25" customHeight="1">
      <c r="B31" s="590" t="s">
        <v>294</v>
      </c>
      <c r="C31" s="591"/>
      <c r="D31" s="591"/>
      <c r="E31" s="591"/>
      <c r="F31" s="591"/>
      <c r="G31" s="591"/>
      <c r="H31" s="591"/>
      <c r="I31" s="591"/>
      <c r="J31" s="591"/>
      <c r="K31" s="591"/>
      <c r="L31" s="591"/>
      <c r="M31" s="591"/>
      <c r="N31" s="591"/>
      <c r="O31" s="591"/>
      <c r="P31" s="591"/>
      <c r="Q31" s="592"/>
      <c r="R31" s="593">
        <v>216978</v>
      </c>
      <c r="S31" s="594"/>
      <c r="T31" s="594"/>
      <c r="U31" s="594"/>
      <c r="V31" s="594"/>
      <c r="W31" s="594"/>
      <c r="X31" s="594"/>
      <c r="Y31" s="595"/>
      <c r="Z31" s="596">
        <v>2.8</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v>
      </c>
      <c r="BH31" s="613"/>
      <c r="BI31" s="613"/>
      <c r="BJ31" s="613"/>
      <c r="BK31" s="613"/>
      <c r="BL31" s="613"/>
      <c r="BM31" s="599">
        <v>97.8</v>
      </c>
      <c r="BN31" s="649"/>
      <c r="BO31" s="649"/>
      <c r="BP31" s="649"/>
      <c r="BQ31" s="650"/>
      <c r="BR31" s="648">
        <v>99</v>
      </c>
      <c r="BS31" s="613"/>
      <c r="BT31" s="613"/>
      <c r="BU31" s="613"/>
      <c r="BV31" s="613"/>
      <c r="BW31" s="613"/>
      <c r="BX31" s="599">
        <v>97.4</v>
      </c>
      <c r="BY31" s="649"/>
      <c r="BZ31" s="649"/>
      <c r="CA31" s="649"/>
      <c r="CB31" s="650"/>
      <c r="CD31" s="656"/>
      <c r="CE31" s="657"/>
      <c r="CF31" s="607" t="s">
        <v>297</v>
      </c>
      <c r="CG31" s="608"/>
      <c r="CH31" s="608"/>
      <c r="CI31" s="608"/>
      <c r="CJ31" s="608"/>
      <c r="CK31" s="608"/>
      <c r="CL31" s="608"/>
      <c r="CM31" s="608"/>
      <c r="CN31" s="608"/>
      <c r="CO31" s="608"/>
      <c r="CP31" s="608"/>
      <c r="CQ31" s="609"/>
      <c r="CR31" s="593">
        <v>96443</v>
      </c>
      <c r="CS31" s="613"/>
      <c r="CT31" s="613"/>
      <c r="CU31" s="613"/>
      <c r="CV31" s="613"/>
      <c r="CW31" s="613"/>
      <c r="CX31" s="613"/>
      <c r="CY31" s="614"/>
      <c r="CZ31" s="627">
        <v>1.2</v>
      </c>
      <c r="DA31" s="628"/>
      <c r="DB31" s="628"/>
      <c r="DC31" s="629"/>
      <c r="DD31" s="602">
        <v>96443</v>
      </c>
      <c r="DE31" s="613"/>
      <c r="DF31" s="613"/>
      <c r="DG31" s="613"/>
      <c r="DH31" s="613"/>
      <c r="DI31" s="613"/>
      <c r="DJ31" s="613"/>
      <c r="DK31" s="614"/>
      <c r="DL31" s="602">
        <v>96443</v>
      </c>
      <c r="DM31" s="613"/>
      <c r="DN31" s="613"/>
      <c r="DO31" s="613"/>
      <c r="DP31" s="613"/>
      <c r="DQ31" s="613"/>
      <c r="DR31" s="613"/>
      <c r="DS31" s="613"/>
      <c r="DT31" s="613"/>
      <c r="DU31" s="613"/>
      <c r="DV31" s="614"/>
      <c r="DW31" s="598">
        <v>2.2000000000000002</v>
      </c>
      <c r="DX31" s="625"/>
      <c r="DY31" s="625"/>
      <c r="DZ31" s="625"/>
      <c r="EA31" s="625"/>
      <c r="EB31" s="625"/>
      <c r="EC31" s="626"/>
    </row>
    <row r="32" spans="2:133" ht="11.25" customHeight="1">
      <c r="B32" s="590" t="s">
        <v>298</v>
      </c>
      <c r="C32" s="591"/>
      <c r="D32" s="591"/>
      <c r="E32" s="591"/>
      <c r="F32" s="591"/>
      <c r="G32" s="591"/>
      <c r="H32" s="591"/>
      <c r="I32" s="591"/>
      <c r="J32" s="591"/>
      <c r="K32" s="591"/>
      <c r="L32" s="591"/>
      <c r="M32" s="591"/>
      <c r="N32" s="591"/>
      <c r="O32" s="591"/>
      <c r="P32" s="591"/>
      <c r="Q32" s="592"/>
      <c r="R32" s="593">
        <v>233277</v>
      </c>
      <c r="S32" s="594"/>
      <c r="T32" s="594"/>
      <c r="U32" s="594"/>
      <c r="V32" s="594"/>
      <c r="W32" s="594"/>
      <c r="X32" s="594"/>
      <c r="Y32" s="595"/>
      <c r="Z32" s="596">
        <v>3</v>
      </c>
      <c r="AA32" s="596"/>
      <c r="AB32" s="596"/>
      <c r="AC32" s="596"/>
      <c r="AD32" s="597">
        <v>53617</v>
      </c>
      <c r="AE32" s="597"/>
      <c r="AF32" s="597"/>
      <c r="AG32" s="597"/>
      <c r="AH32" s="597"/>
      <c r="AI32" s="597"/>
      <c r="AJ32" s="597"/>
      <c r="AK32" s="597"/>
      <c r="AL32" s="598">
        <v>1.3</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99</v>
      </c>
      <c r="BH32" s="661"/>
      <c r="BI32" s="661"/>
      <c r="BJ32" s="661"/>
      <c r="BK32" s="661"/>
      <c r="BL32" s="661"/>
      <c r="BM32" s="662">
        <v>97.2</v>
      </c>
      <c r="BN32" s="661"/>
      <c r="BO32" s="661"/>
      <c r="BP32" s="661"/>
      <c r="BQ32" s="663"/>
      <c r="BR32" s="660">
        <v>99.1</v>
      </c>
      <c r="BS32" s="661"/>
      <c r="BT32" s="661"/>
      <c r="BU32" s="661"/>
      <c r="BV32" s="661"/>
      <c r="BW32" s="661"/>
      <c r="BX32" s="662">
        <v>97.4</v>
      </c>
      <c r="BY32" s="661"/>
      <c r="BZ32" s="661"/>
      <c r="CA32" s="661"/>
      <c r="CB32" s="663"/>
      <c r="CD32" s="658"/>
      <c r="CE32" s="659"/>
      <c r="CF32" s="607" t="s">
        <v>300</v>
      </c>
      <c r="CG32" s="608"/>
      <c r="CH32" s="608"/>
      <c r="CI32" s="608"/>
      <c r="CJ32" s="608"/>
      <c r="CK32" s="608"/>
      <c r="CL32" s="608"/>
      <c r="CM32" s="608"/>
      <c r="CN32" s="608"/>
      <c r="CO32" s="608"/>
      <c r="CP32" s="608"/>
      <c r="CQ32" s="609"/>
      <c r="CR32" s="593">
        <v>1709</v>
      </c>
      <c r="CS32" s="594"/>
      <c r="CT32" s="594"/>
      <c r="CU32" s="594"/>
      <c r="CV32" s="594"/>
      <c r="CW32" s="594"/>
      <c r="CX32" s="594"/>
      <c r="CY32" s="595"/>
      <c r="CZ32" s="627">
        <v>0</v>
      </c>
      <c r="DA32" s="628"/>
      <c r="DB32" s="628"/>
      <c r="DC32" s="629"/>
      <c r="DD32" s="602">
        <v>1709</v>
      </c>
      <c r="DE32" s="594"/>
      <c r="DF32" s="594"/>
      <c r="DG32" s="594"/>
      <c r="DH32" s="594"/>
      <c r="DI32" s="594"/>
      <c r="DJ32" s="594"/>
      <c r="DK32" s="595"/>
      <c r="DL32" s="602">
        <v>1709</v>
      </c>
      <c r="DM32" s="594"/>
      <c r="DN32" s="594"/>
      <c r="DO32" s="594"/>
      <c r="DP32" s="594"/>
      <c r="DQ32" s="594"/>
      <c r="DR32" s="594"/>
      <c r="DS32" s="594"/>
      <c r="DT32" s="594"/>
      <c r="DU32" s="594"/>
      <c r="DV32" s="595"/>
      <c r="DW32" s="598">
        <v>0</v>
      </c>
      <c r="DX32" s="625"/>
      <c r="DY32" s="625"/>
      <c r="DZ32" s="625"/>
      <c r="EA32" s="625"/>
      <c r="EB32" s="625"/>
      <c r="EC32" s="626"/>
    </row>
    <row r="33" spans="2:133" ht="11.25" customHeight="1">
      <c r="B33" s="590" t="s">
        <v>301</v>
      </c>
      <c r="C33" s="591"/>
      <c r="D33" s="591"/>
      <c r="E33" s="591"/>
      <c r="F33" s="591"/>
      <c r="G33" s="591"/>
      <c r="H33" s="591"/>
      <c r="I33" s="591"/>
      <c r="J33" s="591"/>
      <c r="K33" s="591"/>
      <c r="L33" s="591"/>
      <c r="M33" s="591"/>
      <c r="N33" s="591"/>
      <c r="O33" s="591"/>
      <c r="P33" s="591"/>
      <c r="Q33" s="592"/>
      <c r="R33" s="593">
        <v>941200</v>
      </c>
      <c r="S33" s="594"/>
      <c r="T33" s="594"/>
      <c r="U33" s="594"/>
      <c r="V33" s="594"/>
      <c r="W33" s="594"/>
      <c r="X33" s="594"/>
      <c r="Y33" s="595"/>
      <c r="Z33" s="596">
        <v>12</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3123263</v>
      </c>
      <c r="CS33" s="613"/>
      <c r="CT33" s="613"/>
      <c r="CU33" s="613"/>
      <c r="CV33" s="613"/>
      <c r="CW33" s="613"/>
      <c r="CX33" s="613"/>
      <c r="CY33" s="614"/>
      <c r="CZ33" s="627">
        <v>40.299999999999997</v>
      </c>
      <c r="DA33" s="628"/>
      <c r="DB33" s="628"/>
      <c r="DC33" s="629"/>
      <c r="DD33" s="602">
        <v>2304750</v>
      </c>
      <c r="DE33" s="613"/>
      <c r="DF33" s="613"/>
      <c r="DG33" s="613"/>
      <c r="DH33" s="613"/>
      <c r="DI33" s="613"/>
      <c r="DJ33" s="613"/>
      <c r="DK33" s="614"/>
      <c r="DL33" s="602">
        <v>1762687</v>
      </c>
      <c r="DM33" s="613"/>
      <c r="DN33" s="613"/>
      <c r="DO33" s="613"/>
      <c r="DP33" s="613"/>
      <c r="DQ33" s="613"/>
      <c r="DR33" s="613"/>
      <c r="DS33" s="613"/>
      <c r="DT33" s="613"/>
      <c r="DU33" s="613"/>
      <c r="DV33" s="614"/>
      <c r="DW33" s="598">
        <v>40.799999999999997</v>
      </c>
      <c r="DX33" s="625"/>
      <c r="DY33" s="625"/>
      <c r="DZ33" s="625"/>
      <c r="EA33" s="625"/>
      <c r="EB33" s="625"/>
      <c r="EC33" s="626"/>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961019</v>
      </c>
      <c r="CS34" s="594"/>
      <c r="CT34" s="594"/>
      <c r="CU34" s="594"/>
      <c r="CV34" s="594"/>
      <c r="CW34" s="594"/>
      <c r="CX34" s="594"/>
      <c r="CY34" s="595"/>
      <c r="CZ34" s="627">
        <v>12.4</v>
      </c>
      <c r="DA34" s="628"/>
      <c r="DB34" s="628"/>
      <c r="DC34" s="629"/>
      <c r="DD34" s="602">
        <v>639110</v>
      </c>
      <c r="DE34" s="594"/>
      <c r="DF34" s="594"/>
      <c r="DG34" s="594"/>
      <c r="DH34" s="594"/>
      <c r="DI34" s="594"/>
      <c r="DJ34" s="594"/>
      <c r="DK34" s="595"/>
      <c r="DL34" s="602">
        <v>397138</v>
      </c>
      <c r="DM34" s="594"/>
      <c r="DN34" s="594"/>
      <c r="DO34" s="594"/>
      <c r="DP34" s="594"/>
      <c r="DQ34" s="594"/>
      <c r="DR34" s="594"/>
      <c r="DS34" s="594"/>
      <c r="DT34" s="594"/>
      <c r="DU34" s="594"/>
      <c r="DV34" s="595"/>
      <c r="DW34" s="598">
        <v>9.1999999999999993</v>
      </c>
      <c r="DX34" s="625"/>
      <c r="DY34" s="625"/>
      <c r="DZ34" s="625"/>
      <c r="EA34" s="625"/>
      <c r="EB34" s="625"/>
      <c r="EC34" s="626"/>
    </row>
    <row r="35" spans="2:133" ht="11.25" customHeight="1">
      <c r="B35" s="590" t="s">
        <v>307</v>
      </c>
      <c r="C35" s="591"/>
      <c r="D35" s="591"/>
      <c r="E35" s="591"/>
      <c r="F35" s="591"/>
      <c r="G35" s="591"/>
      <c r="H35" s="591"/>
      <c r="I35" s="591"/>
      <c r="J35" s="591"/>
      <c r="K35" s="591"/>
      <c r="L35" s="591"/>
      <c r="M35" s="591"/>
      <c r="N35" s="591"/>
      <c r="O35" s="591"/>
      <c r="P35" s="591"/>
      <c r="Q35" s="592"/>
      <c r="R35" s="593">
        <v>135000</v>
      </c>
      <c r="S35" s="594"/>
      <c r="T35" s="594"/>
      <c r="U35" s="594"/>
      <c r="V35" s="594"/>
      <c r="W35" s="594"/>
      <c r="X35" s="594"/>
      <c r="Y35" s="595"/>
      <c r="Z35" s="596">
        <v>1.7</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956289</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8370</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119051</v>
      </c>
      <c r="CS35" s="613"/>
      <c r="CT35" s="613"/>
      <c r="CU35" s="613"/>
      <c r="CV35" s="613"/>
      <c r="CW35" s="613"/>
      <c r="CX35" s="613"/>
      <c r="CY35" s="614"/>
      <c r="CZ35" s="627">
        <v>1.5</v>
      </c>
      <c r="DA35" s="628"/>
      <c r="DB35" s="628"/>
      <c r="DC35" s="629"/>
      <c r="DD35" s="602">
        <v>90364</v>
      </c>
      <c r="DE35" s="613"/>
      <c r="DF35" s="613"/>
      <c r="DG35" s="613"/>
      <c r="DH35" s="613"/>
      <c r="DI35" s="613"/>
      <c r="DJ35" s="613"/>
      <c r="DK35" s="614"/>
      <c r="DL35" s="602">
        <v>59965</v>
      </c>
      <c r="DM35" s="613"/>
      <c r="DN35" s="613"/>
      <c r="DO35" s="613"/>
      <c r="DP35" s="613"/>
      <c r="DQ35" s="613"/>
      <c r="DR35" s="613"/>
      <c r="DS35" s="613"/>
      <c r="DT35" s="613"/>
      <c r="DU35" s="613"/>
      <c r="DV35" s="614"/>
      <c r="DW35" s="598">
        <v>1.4</v>
      </c>
      <c r="DX35" s="625"/>
      <c r="DY35" s="625"/>
      <c r="DZ35" s="625"/>
      <c r="EA35" s="625"/>
      <c r="EB35" s="625"/>
      <c r="EC35" s="626"/>
    </row>
    <row r="36" spans="2:133" ht="11.25" customHeight="1">
      <c r="B36" s="636" t="s">
        <v>311</v>
      </c>
      <c r="C36" s="637"/>
      <c r="D36" s="637"/>
      <c r="E36" s="637"/>
      <c r="F36" s="637"/>
      <c r="G36" s="637"/>
      <c r="H36" s="637"/>
      <c r="I36" s="637"/>
      <c r="J36" s="637"/>
      <c r="K36" s="637"/>
      <c r="L36" s="637"/>
      <c r="M36" s="637"/>
      <c r="N36" s="637"/>
      <c r="O36" s="637"/>
      <c r="P36" s="637"/>
      <c r="Q36" s="638"/>
      <c r="R36" s="665">
        <v>7849094</v>
      </c>
      <c r="S36" s="666"/>
      <c r="T36" s="666"/>
      <c r="U36" s="666"/>
      <c r="V36" s="666"/>
      <c r="W36" s="666"/>
      <c r="X36" s="666"/>
      <c r="Y36" s="667"/>
      <c r="Z36" s="668">
        <v>100</v>
      </c>
      <c r="AA36" s="668"/>
      <c r="AB36" s="668"/>
      <c r="AC36" s="668"/>
      <c r="AD36" s="669">
        <v>4188315</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325418</v>
      </c>
      <c r="BA36" s="594"/>
      <c r="BB36" s="594"/>
      <c r="BC36" s="594"/>
      <c r="BD36" s="613"/>
      <c r="BE36" s="613"/>
      <c r="BF36" s="650"/>
      <c r="BG36" s="607" t="s">
        <v>313</v>
      </c>
      <c r="BH36" s="608"/>
      <c r="BI36" s="608"/>
      <c r="BJ36" s="608"/>
      <c r="BK36" s="608"/>
      <c r="BL36" s="608"/>
      <c r="BM36" s="608"/>
      <c r="BN36" s="608"/>
      <c r="BO36" s="608"/>
      <c r="BP36" s="608"/>
      <c r="BQ36" s="608"/>
      <c r="BR36" s="608"/>
      <c r="BS36" s="608"/>
      <c r="BT36" s="608"/>
      <c r="BU36" s="609"/>
      <c r="BV36" s="593">
        <v>-21275</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1274430</v>
      </c>
      <c r="CS36" s="594"/>
      <c r="CT36" s="594"/>
      <c r="CU36" s="594"/>
      <c r="CV36" s="594"/>
      <c r="CW36" s="594"/>
      <c r="CX36" s="594"/>
      <c r="CY36" s="595"/>
      <c r="CZ36" s="627">
        <v>16.399999999999999</v>
      </c>
      <c r="DA36" s="628"/>
      <c r="DB36" s="628"/>
      <c r="DC36" s="629"/>
      <c r="DD36" s="602">
        <v>937485</v>
      </c>
      <c r="DE36" s="594"/>
      <c r="DF36" s="594"/>
      <c r="DG36" s="594"/>
      <c r="DH36" s="594"/>
      <c r="DI36" s="594"/>
      <c r="DJ36" s="594"/>
      <c r="DK36" s="595"/>
      <c r="DL36" s="602">
        <v>789185</v>
      </c>
      <c r="DM36" s="594"/>
      <c r="DN36" s="594"/>
      <c r="DO36" s="594"/>
      <c r="DP36" s="594"/>
      <c r="DQ36" s="594"/>
      <c r="DR36" s="594"/>
      <c r="DS36" s="594"/>
      <c r="DT36" s="594"/>
      <c r="DU36" s="594"/>
      <c r="DV36" s="595"/>
      <c r="DW36" s="598">
        <v>18.3</v>
      </c>
      <c r="DX36" s="625"/>
      <c r="DY36" s="625"/>
      <c r="DZ36" s="625"/>
      <c r="EA36" s="625"/>
      <c r="EB36" s="625"/>
      <c r="EC36" s="626"/>
    </row>
    <row r="37" spans="2:133" ht="11.25" customHeight="1">
      <c r="AQ37" s="672" t="s">
        <v>315</v>
      </c>
      <c r="AR37" s="673"/>
      <c r="AS37" s="673"/>
      <c r="AT37" s="673"/>
      <c r="AU37" s="673"/>
      <c r="AV37" s="673"/>
      <c r="AW37" s="673"/>
      <c r="AX37" s="673"/>
      <c r="AY37" s="674"/>
      <c r="AZ37" s="593">
        <v>223141</v>
      </c>
      <c r="BA37" s="594"/>
      <c r="BB37" s="594"/>
      <c r="BC37" s="594"/>
      <c r="BD37" s="613"/>
      <c r="BE37" s="613"/>
      <c r="BF37" s="650"/>
      <c r="BG37" s="607" t="s">
        <v>316</v>
      </c>
      <c r="BH37" s="608"/>
      <c r="BI37" s="608"/>
      <c r="BJ37" s="608"/>
      <c r="BK37" s="608"/>
      <c r="BL37" s="608"/>
      <c r="BM37" s="608"/>
      <c r="BN37" s="608"/>
      <c r="BO37" s="608"/>
      <c r="BP37" s="608"/>
      <c r="BQ37" s="608"/>
      <c r="BR37" s="608"/>
      <c r="BS37" s="608"/>
      <c r="BT37" s="608"/>
      <c r="BU37" s="609"/>
      <c r="BV37" s="593">
        <v>719</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372705</v>
      </c>
      <c r="CS37" s="613"/>
      <c r="CT37" s="613"/>
      <c r="CU37" s="613"/>
      <c r="CV37" s="613"/>
      <c r="CW37" s="613"/>
      <c r="CX37" s="613"/>
      <c r="CY37" s="614"/>
      <c r="CZ37" s="627">
        <v>4.8</v>
      </c>
      <c r="DA37" s="628"/>
      <c r="DB37" s="628"/>
      <c r="DC37" s="629"/>
      <c r="DD37" s="602">
        <v>327239</v>
      </c>
      <c r="DE37" s="613"/>
      <c r="DF37" s="613"/>
      <c r="DG37" s="613"/>
      <c r="DH37" s="613"/>
      <c r="DI37" s="613"/>
      <c r="DJ37" s="613"/>
      <c r="DK37" s="614"/>
      <c r="DL37" s="602">
        <v>319981</v>
      </c>
      <c r="DM37" s="613"/>
      <c r="DN37" s="613"/>
      <c r="DO37" s="613"/>
      <c r="DP37" s="613"/>
      <c r="DQ37" s="613"/>
      <c r="DR37" s="613"/>
      <c r="DS37" s="613"/>
      <c r="DT37" s="613"/>
      <c r="DU37" s="613"/>
      <c r="DV37" s="614"/>
      <c r="DW37" s="598">
        <v>7.4</v>
      </c>
      <c r="DX37" s="625"/>
      <c r="DY37" s="625"/>
      <c r="DZ37" s="625"/>
      <c r="EA37" s="625"/>
      <c r="EB37" s="625"/>
      <c r="EC37" s="626"/>
    </row>
    <row r="38" spans="2:133" ht="11.25" customHeight="1">
      <c r="AQ38" s="672" t="s">
        <v>318</v>
      </c>
      <c r="AR38" s="673"/>
      <c r="AS38" s="673"/>
      <c r="AT38" s="673"/>
      <c r="AU38" s="673"/>
      <c r="AV38" s="673"/>
      <c r="AW38" s="673"/>
      <c r="AX38" s="673"/>
      <c r="AY38" s="674"/>
      <c r="AZ38" s="593">
        <v>112593</v>
      </c>
      <c r="BA38" s="594"/>
      <c r="BB38" s="594"/>
      <c r="BC38" s="594"/>
      <c r="BD38" s="613"/>
      <c r="BE38" s="613"/>
      <c r="BF38" s="650"/>
      <c r="BG38" s="607" t="s">
        <v>319</v>
      </c>
      <c r="BH38" s="608"/>
      <c r="BI38" s="608"/>
      <c r="BJ38" s="608"/>
      <c r="BK38" s="608"/>
      <c r="BL38" s="608"/>
      <c r="BM38" s="608"/>
      <c r="BN38" s="608"/>
      <c r="BO38" s="608"/>
      <c r="BP38" s="608"/>
      <c r="BQ38" s="608"/>
      <c r="BR38" s="608"/>
      <c r="BS38" s="608"/>
      <c r="BT38" s="608"/>
      <c r="BU38" s="609"/>
      <c r="BV38" s="593">
        <v>1187</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630871</v>
      </c>
      <c r="CS38" s="594"/>
      <c r="CT38" s="594"/>
      <c r="CU38" s="594"/>
      <c r="CV38" s="594"/>
      <c r="CW38" s="594"/>
      <c r="CX38" s="594"/>
      <c r="CY38" s="595"/>
      <c r="CZ38" s="627">
        <v>8.1</v>
      </c>
      <c r="DA38" s="628"/>
      <c r="DB38" s="628"/>
      <c r="DC38" s="629"/>
      <c r="DD38" s="602">
        <v>589355</v>
      </c>
      <c r="DE38" s="594"/>
      <c r="DF38" s="594"/>
      <c r="DG38" s="594"/>
      <c r="DH38" s="594"/>
      <c r="DI38" s="594"/>
      <c r="DJ38" s="594"/>
      <c r="DK38" s="595"/>
      <c r="DL38" s="602">
        <v>476918</v>
      </c>
      <c r="DM38" s="594"/>
      <c r="DN38" s="594"/>
      <c r="DO38" s="594"/>
      <c r="DP38" s="594"/>
      <c r="DQ38" s="594"/>
      <c r="DR38" s="594"/>
      <c r="DS38" s="594"/>
      <c r="DT38" s="594"/>
      <c r="DU38" s="594"/>
      <c r="DV38" s="595"/>
      <c r="DW38" s="598">
        <v>11</v>
      </c>
      <c r="DX38" s="625"/>
      <c r="DY38" s="625"/>
      <c r="DZ38" s="625"/>
      <c r="EA38" s="625"/>
      <c r="EB38" s="625"/>
      <c r="EC38" s="626"/>
    </row>
    <row r="39" spans="2:133" ht="11.25" customHeight="1">
      <c r="AQ39" s="672" t="s">
        <v>321</v>
      </c>
      <c r="AR39" s="673"/>
      <c r="AS39" s="673"/>
      <c r="AT39" s="673"/>
      <c r="AU39" s="673"/>
      <c r="AV39" s="673"/>
      <c r="AW39" s="673"/>
      <c r="AX39" s="673"/>
      <c r="AY39" s="674"/>
      <c r="AZ39" s="593">
        <v>2459</v>
      </c>
      <c r="BA39" s="594"/>
      <c r="BB39" s="594"/>
      <c r="BC39" s="594"/>
      <c r="BD39" s="613"/>
      <c r="BE39" s="613"/>
      <c r="BF39" s="650"/>
      <c r="BG39" s="678" t="s">
        <v>322</v>
      </c>
      <c r="BH39" s="679"/>
      <c r="BI39" s="679"/>
      <c r="BJ39" s="679"/>
      <c r="BK39" s="679"/>
      <c r="BL39" s="187"/>
      <c r="BM39" s="608" t="s">
        <v>323</v>
      </c>
      <c r="BN39" s="608"/>
      <c r="BO39" s="608"/>
      <c r="BP39" s="608"/>
      <c r="BQ39" s="608"/>
      <c r="BR39" s="608"/>
      <c r="BS39" s="608"/>
      <c r="BT39" s="608"/>
      <c r="BU39" s="609"/>
      <c r="BV39" s="593">
        <v>90</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90206</v>
      </c>
      <c r="CS39" s="613"/>
      <c r="CT39" s="613"/>
      <c r="CU39" s="613"/>
      <c r="CV39" s="613"/>
      <c r="CW39" s="613"/>
      <c r="CX39" s="613"/>
      <c r="CY39" s="614"/>
      <c r="CZ39" s="627">
        <v>1.2</v>
      </c>
      <c r="DA39" s="628"/>
      <c r="DB39" s="628"/>
      <c r="DC39" s="629"/>
      <c r="DD39" s="602">
        <v>8750</v>
      </c>
      <c r="DE39" s="613"/>
      <c r="DF39" s="613"/>
      <c r="DG39" s="613"/>
      <c r="DH39" s="613"/>
      <c r="DI39" s="613"/>
      <c r="DJ39" s="613"/>
      <c r="DK39" s="614"/>
      <c r="DL39" s="602" t="s">
        <v>325</v>
      </c>
      <c r="DM39" s="613"/>
      <c r="DN39" s="613"/>
      <c r="DO39" s="613"/>
      <c r="DP39" s="613"/>
      <c r="DQ39" s="613"/>
      <c r="DR39" s="613"/>
      <c r="DS39" s="613"/>
      <c r="DT39" s="613"/>
      <c r="DU39" s="613"/>
      <c r="DV39" s="614"/>
      <c r="DW39" s="598" t="s">
        <v>325</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52912</v>
      </c>
      <c r="BA40" s="594"/>
      <c r="BB40" s="594"/>
      <c r="BC40" s="594"/>
      <c r="BD40" s="613"/>
      <c r="BE40" s="613"/>
      <c r="BF40" s="650"/>
      <c r="BG40" s="678"/>
      <c r="BH40" s="679"/>
      <c r="BI40" s="679"/>
      <c r="BJ40" s="679"/>
      <c r="BK40" s="679"/>
      <c r="BL40" s="187"/>
      <c r="BM40" s="608" t="s">
        <v>327</v>
      </c>
      <c r="BN40" s="608"/>
      <c r="BO40" s="608"/>
      <c r="BP40" s="608"/>
      <c r="BQ40" s="608"/>
      <c r="BR40" s="608"/>
      <c r="BS40" s="608"/>
      <c r="BT40" s="608"/>
      <c r="BU40" s="609"/>
      <c r="BV40" s="593">
        <v>109</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47686</v>
      </c>
      <c r="CS40" s="594"/>
      <c r="CT40" s="594"/>
      <c r="CU40" s="594"/>
      <c r="CV40" s="594"/>
      <c r="CW40" s="594"/>
      <c r="CX40" s="594"/>
      <c r="CY40" s="595"/>
      <c r="CZ40" s="627">
        <v>0.6</v>
      </c>
      <c r="DA40" s="628"/>
      <c r="DB40" s="628"/>
      <c r="DC40" s="629"/>
      <c r="DD40" s="602">
        <v>39686</v>
      </c>
      <c r="DE40" s="594"/>
      <c r="DF40" s="594"/>
      <c r="DG40" s="594"/>
      <c r="DH40" s="594"/>
      <c r="DI40" s="594"/>
      <c r="DJ40" s="594"/>
      <c r="DK40" s="595"/>
      <c r="DL40" s="602">
        <v>39481</v>
      </c>
      <c r="DM40" s="594"/>
      <c r="DN40" s="594"/>
      <c r="DO40" s="594"/>
      <c r="DP40" s="594"/>
      <c r="DQ40" s="594"/>
      <c r="DR40" s="594"/>
      <c r="DS40" s="594"/>
      <c r="DT40" s="594"/>
      <c r="DU40" s="594"/>
      <c r="DV40" s="595"/>
      <c r="DW40" s="598">
        <v>0.9</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329</v>
      </c>
      <c r="AR41" s="616"/>
      <c r="AS41" s="616"/>
      <c r="AT41" s="616"/>
      <c r="AU41" s="616"/>
      <c r="AV41" s="616"/>
      <c r="AW41" s="616"/>
      <c r="AX41" s="616"/>
      <c r="AY41" s="617"/>
      <c r="AZ41" s="665">
        <v>239766</v>
      </c>
      <c r="BA41" s="666"/>
      <c r="BB41" s="666"/>
      <c r="BC41" s="666"/>
      <c r="BD41" s="661"/>
      <c r="BE41" s="661"/>
      <c r="BF41" s="663"/>
      <c r="BG41" s="680"/>
      <c r="BH41" s="681"/>
      <c r="BI41" s="681"/>
      <c r="BJ41" s="681"/>
      <c r="BK41" s="681"/>
      <c r="BL41" s="189"/>
      <c r="BM41" s="616" t="s">
        <v>330</v>
      </c>
      <c r="BN41" s="616"/>
      <c r="BO41" s="616"/>
      <c r="BP41" s="616"/>
      <c r="BQ41" s="616"/>
      <c r="BR41" s="616"/>
      <c r="BS41" s="616"/>
      <c r="BT41" s="616"/>
      <c r="BU41" s="617"/>
      <c r="BV41" s="665">
        <v>361</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13"/>
      <c r="CT41" s="613"/>
      <c r="CU41" s="613"/>
      <c r="CV41" s="613"/>
      <c r="CW41" s="613"/>
      <c r="CX41" s="613"/>
      <c r="CY41" s="614"/>
      <c r="CZ41" s="627" t="s">
        <v>332</v>
      </c>
      <c r="DA41" s="628"/>
      <c r="DB41" s="628"/>
      <c r="DC41" s="629"/>
      <c r="DD41" s="602" t="s">
        <v>332</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1623625</v>
      </c>
      <c r="CS42" s="594"/>
      <c r="CT42" s="594"/>
      <c r="CU42" s="594"/>
      <c r="CV42" s="594"/>
      <c r="CW42" s="594"/>
      <c r="CX42" s="594"/>
      <c r="CY42" s="595"/>
      <c r="CZ42" s="627">
        <v>20.9</v>
      </c>
      <c r="DA42" s="676"/>
      <c r="DB42" s="676"/>
      <c r="DC42" s="677"/>
      <c r="DD42" s="602">
        <v>368188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t="s">
        <v>221</v>
      </c>
      <c r="CS43" s="613"/>
      <c r="CT43" s="613"/>
      <c r="CU43" s="613"/>
      <c r="CV43" s="613"/>
      <c r="CW43" s="613"/>
      <c r="CX43" s="613"/>
      <c r="CY43" s="614"/>
      <c r="CZ43" s="627" t="s">
        <v>221</v>
      </c>
      <c r="DA43" s="628"/>
      <c r="DB43" s="628"/>
      <c r="DC43" s="629"/>
      <c r="DD43" s="602" t="s">
        <v>221</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288</v>
      </c>
      <c r="CE44" s="700"/>
      <c r="CF44" s="590" t="s">
        <v>338</v>
      </c>
      <c r="CG44" s="591"/>
      <c r="CH44" s="591"/>
      <c r="CI44" s="591"/>
      <c r="CJ44" s="591"/>
      <c r="CK44" s="591"/>
      <c r="CL44" s="591"/>
      <c r="CM44" s="591"/>
      <c r="CN44" s="591"/>
      <c r="CO44" s="591"/>
      <c r="CP44" s="591"/>
      <c r="CQ44" s="592"/>
      <c r="CR44" s="593">
        <v>1496948</v>
      </c>
      <c r="CS44" s="594"/>
      <c r="CT44" s="594"/>
      <c r="CU44" s="594"/>
      <c r="CV44" s="594"/>
      <c r="CW44" s="594"/>
      <c r="CX44" s="594"/>
      <c r="CY44" s="595"/>
      <c r="CZ44" s="627">
        <v>19.3</v>
      </c>
      <c r="DA44" s="676"/>
      <c r="DB44" s="676"/>
      <c r="DC44" s="677"/>
      <c r="DD44" s="602">
        <v>366148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955645</v>
      </c>
      <c r="CS45" s="613"/>
      <c r="CT45" s="613"/>
      <c r="CU45" s="613"/>
      <c r="CV45" s="613"/>
      <c r="CW45" s="613"/>
      <c r="CX45" s="613"/>
      <c r="CY45" s="614"/>
      <c r="CZ45" s="627">
        <v>12.3</v>
      </c>
      <c r="DA45" s="628"/>
      <c r="DB45" s="628"/>
      <c r="DC45" s="629"/>
      <c r="DD45" s="602">
        <v>130701</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531143</v>
      </c>
      <c r="CS46" s="594"/>
      <c r="CT46" s="594"/>
      <c r="CU46" s="594"/>
      <c r="CV46" s="594"/>
      <c r="CW46" s="594"/>
      <c r="CX46" s="594"/>
      <c r="CY46" s="595"/>
      <c r="CZ46" s="627">
        <v>6.9</v>
      </c>
      <c r="DA46" s="676"/>
      <c r="DB46" s="676"/>
      <c r="DC46" s="677"/>
      <c r="DD46" s="602">
        <v>234887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v>126677</v>
      </c>
      <c r="CS47" s="613"/>
      <c r="CT47" s="613"/>
      <c r="CU47" s="613"/>
      <c r="CV47" s="613"/>
      <c r="CW47" s="613"/>
      <c r="CX47" s="613"/>
      <c r="CY47" s="614"/>
      <c r="CZ47" s="627">
        <v>1.6</v>
      </c>
      <c r="DA47" s="628"/>
      <c r="DB47" s="628"/>
      <c r="DC47" s="629"/>
      <c r="DD47" s="602">
        <v>2040</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221</v>
      </c>
      <c r="CS48" s="594"/>
      <c r="CT48" s="594"/>
      <c r="CU48" s="594"/>
      <c r="CV48" s="594"/>
      <c r="CW48" s="594"/>
      <c r="CX48" s="594"/>
      <c r="CY48" s="595"/>
      <c r="CZ48" s="627" t="s">
        <v>221</v>
      </c>
      <c r="DA48" s="676"/>
      <c r="DB48" s="676"/>
      <c r="DC48" s="677"/>
      <c r="DD48" s="602" t="s">
        <v>221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7753106</v>
      </c>
      <c r="CS49" s="661"/>
      <c r="CT49" s="661"/>
      <c r="CU49" s="661"/>
      <c r="CV49" s="661"/>
      <c r="CW49" s="661"/>
      <c r="CX49" s="661"/>
      <c r="CY49" s="688"/>
      <c r="CZ49" s="689">
        <v>100</v>
      </c>
      <c r="DA49" s="690"/>
      <c r="DB49" s="690"/>
      <c r="DC49" s="691"/>
      <c r="DD49" s="692">
        <v>5288897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7849</v>
      </c>
      <c r="R7" s="723"/>
      <c r="S7" s="723"/>
      <c r="T7" s="723"/>
      <c r="U7" s="723"/>
      <c r="V7" s="723">
        <v>7753</v>
      </c>
      <c r="W7" s="723"/>
      <c r="X7" s="723"/>
      <c r="Y7" s="723"/>
      <c r="Z7" s="723"/>
      <c r="AA7" s="723">
        <v>100</v>
      </c>
      <c r="AB7" s="723"/>
      <c r="AC7" s="723"/>
      <c r="AD7" s="723"/>
      <c r="AE7" s="724"/>
      <c r="AF7" s="725">
        <v>52</v>
      </c>
      <c r="AG7" s="726"/>
      <c r="AH7" s="726"/>
      <c r="AI7" s="726"/>
      <c r="AJ7" s="727"/>
      <c r="AK7" s="762" t="s">
        <v>532</v>
      </c>
      <c r="AL7" s="763"/>
      <c r="AM7" s="763"/>
      <c r="AN7" s="763"/>
      <c r="AO7" s="763"/>
      <c r="AP7" s="763">
        <v>8657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541</v>
      </c>
      <c r="BT7" s="767"/>
      <c r="BU7" s="767"/>
      <c r="BV7" s="767"/>
      <c r="BW7" s="767"/>
      <c r="BX7" s="767"/>
      <c r="BY7" s="767"/>
      <c r="BZ7" s="767"/>
      <c r="CA7" s="767"/>
      <c r="CB7" s="767"/>
      <c r="CC7" s="767"/>
      <c r="CD7" s="767"/>
      <c r="CE7" s="767"/>
      <c r="CF7" s="767"/>
      <c r="CG7" s="768"/>
      <c r="CH7" s="759">
        <v>-6</v>
      </c>
      <c r="CI7" s="760"/>
      <c r="CJ7" s="760"/>
      <c r="CK7" s="760"/>
      <c r="CL7" s="761"/>
      <c r="CM7" s="759">
        <v>17</v>
      </c>
      <c r="CN7" s="760"/>
      <c r="CO7" s="760"/>
      <c r="CP7" s="760"/>
      <c r="CQ7" s="761"/>
      <c r="CR7" s="759">
        <v>30</v>
      </c>
      <c r="CS7" s="760"/>
      <c r="CT7" s="760"/>
      <c r="CU7" s="760"/>
      <c r="CV7" s="761"/>
      <c r="CW7" s="759">
        <v>2</v>
      </c>
      <c r="CX7" s="760"/>
      <c r="CY7" s="760"/>
      <c r="CZ7" s="760"/>
      <c r="DA7" s="761"/>
      <c r="DB7" s="759" t="s">
        <v>544</v>
      </c>
      <c r="DC7" s="760"/>
      <c r="DD7" s="760"/>
      <c r="DE7" s="760"/>
      <c r="DF7" s="761"/>
      <c r="DG7" s="759" t="s">
        <v>544</v>
      </c>
      <c r="DH7" s="760"/>
      <c r="DI7" s="760"/>
      <c r="DJ7" s="760"/>
      <c r="DK7" s="761"/>
      <c r="DL7" s="759" t="s">
        <v>544</v>
      </c>
      <c r="DM7" s="760"/>
      <c r="DN7" s="760"/>
      <c r="DO7" s="760"/>
      <c r="DP7" s="761"/>
      <c r="DQ7" s="759" t="s">
        <v>544</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f>Q7</f>
        <v>7849</v>
      </c>
      <c r="R23" s="782"/>
      <c r="S23" s="782"/>
      <c r="T23" s="782"/>
      <c r="U23" s="782"/>
      <c r="V23" s="782">
        <f>V7</f>
        <v>7753</v>
      </c>
      <c r="W23" s="782"/>
      <c r="X23" s="782"/>
      <c r="Y23" s="782"/>
      <c r="Z23" s="782"/>
      <c r="AA23" s="782">
        <f>AA7</f>
        <v>100</v>
      </c>
      <c r="AB23" s="782"/>
      <c r="AC23" s="782"/>
      <c r="AD23" s="782"/>
      <c r="AE23" s="783"/>
      <c r="AF23" s="784">
        <v>52</v>
      </c>
      <c r="AG23" s="782"/>
      <c r="AH23" s="782"/>
      <c r="AI23" s="782"/>
      <c r="AJ23" s="785"/>
      <c r="AK23" s="786"/>
      <c r="AL23" s="787"/>
      <c r="AM23" s="787"/>
      <c r="AN23" s="787"/>
      <c r="AO23" s="787"/>
      <c r="AP23" s="782">
        <f>AP7</f>
        <v>8657</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653</v>
      </c>
      <c r="R28" s="811"/>
      <c r="S28" s="811"/>
      <c r="T28" s="811"/>
      <c r="U28" s="811"/>
      <c r="V28" s="811">
        <v>645</v>
      </c>
      <c r="W28" s="811"/>
      <c r="X28" s="811"/>
      <c r="Y28" s="811"/>
      <c r="Z28" s="811"/>
      <c r="AA28" s="811">
        <v>8</v>
      </c>
      <c r="AB28" s="811"/>
      <c r="AC28" s="811"/>
      <c r="AD28" s="811"/>
      <c r="AE28" s="812"/>
      <c r="AF28" s="813">
        <v>8</v>
      </c>
      <c r="AG28" s="811"/>
      <c r="AH28" s="811"/>
      <c r="AI28" s="811"/>
      <c r="AJ28" s="814"/>
      <c r="AK28" s="815">
        <v>53</v>
      </c>
      <c r="AL28" s="806"/>
      <c r="AM28" s="806"/>
      <c r="AN28" s="806"/>
      <c r="AO28" s="806"/>
      <c r="AP28" s="806" t="s">
        <v>532</v>
      </c>
      <c r="AQ28" s="806"/>
      <c r="AR28" s="806"/>
      <c r="AS28" s="806"/>
      <c r="AT28" s="806"/>
      <c r="AU28" s="806" t="s">
        <v>540</v>
      </c>
      <c r="AV28" s="806"/>
      <c r="AW28" s="806"/>
      <c r="AX28" s="806"/>
      <c r="AY28" s="806"/>
      <c r="AZ28" s="807" t="s">
        <v>532</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170</v>
      </c>
      <c r="R29" s="747"/>
      <c r="S29" s="747"/>
      <c r="T29" s="747"/>
      <c r="U29" s="747"/>
      <c r="V29" s="747">
        <v>169</v>
      </c>
      <c r="W29" s="747"/>
      <c r="X29" s="747"/>
      <c r="Y29" s="747"/>
      <c r="Z29" s="747"/>
      <c r="AA29" s="747">
        <v>1</v>
      </c>
      <c r="AB29" s="747"/>
      <c r="AC29" s="747"/>
      <c r="AD29" s="747"/>
      <c r="AE29" s="748"/>
      <c r="AF29" s="749">
        <v>1</v>
      </c>
      <c r="AG29" s="750"/>
      <c r="AH29" s="750"/>
      <c r="AI29" s="750"/>
      <c r="AJ29" s="751"/>
      <c r="AK29" s="818" t="s">
        <v>532</v>
      </c>
      <c r="AL29" s="819"/>
      <c r="AM29" s="819"/>
      <c r="AN29" s="819"/>
      <c r="AO29" s="819"/>
      <c r="AP29" s="819" t="s">
        <v>532</v>
      </c>
      <c r="AQ29" s="819"/>
      <c r="AR29" s="819"/>
      <c r="AS29" s="819"/>
      <c r="AT29" s="819"/>
      <c r="AU29" s="819" t="s">
        <v>532</v>
      </c>
      <c r="AV29" s="819"/>
      <c r="AW29" s="819"/>
      <c r="AX29" s="819"/>
      <c r="AY29" s="819"/>
      <c r="AZ29" s="820" t="s">
        <v>532</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30</v>
      </c>
      <c r="R30" s="747"/>
      <c r="S30" s="747"/>
      <c r="T30" s="747"/>
      <c r="U30" s="747"/>
      <c r="V30" s="747">
        <v>25</v>
      </c>
      <c r="W30" s="747"/>
      <c r="X30" s="747"/>
      <c r="Y30" s="747"/>
      <c r="Z30" s="747"/>
      <c r="AA30" s="747">
        <v>5</v>
      </c>
      <c r="AB30" s="747"/>
      <c r="AC30" s="747"/>
      <c r="AD30" s="747"/>
      <c r="AE30" s="748"/>
      <c r="AF30" s="749">
        <v>5</v>
      </c>
      <c r="AG30" s="750"/>
      <c r="AH30" s="750"/>
      <c r="AI30" s="750"/>
      <c r="AJ30" s="751"/>
      <c r="AK30" s="818">
        <v>2</v>
      </c>
      <c r="AL30" s="819"/>
      <c r="AM30" s="819"/>
      <c r="AN30" s="819"/>
      <c r="AO30" s="819"/>
      <c r="AP30" s="819" t="s">
        <v>532</v>
      </c>
      <c r="AQ30" s="819"/>
      <c r="AR30" s="819"/>
      <c r="AS30" s="819"/>
      <c r="AT30" s="819"/>
      <c r="AU30" s="819" t="s">
        <v>532</v>
      </c>
      <c r="AV30" s="819"/>
      <c r="AW30" s="819"/>
      <c r="AX30" s="819"/>
      <c r="AY30" s="819"/>
      <c r="AZ30" s="820" t="s">
        <v>532</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913</v>
      </c>
      <c r="R31" s="747"/>
      <c r="S31" s="747"/>
      <c r="T31" s="747"/>
      <c r="U31" s="747"/>
      <c r="V31" s="747">
        <v>976</v>
      </c>
      <c r="W31" s="747"/>
      <c r="X31" s="747"/>
      <c r="Y31" s="747"/>
      <c r="Z31" s="747"/>
      <c r="AA31" s="747">
        <v>63</v>
      </c>
      <c r="AB31" s="747"/>
      <c r="AC31" s="747"/>
      <c r="AD31" s="747"/>
      <c r="AE31" s="748"/>
      <c r="AF31" s="749">
        <v>204</v>
      </c>
      <c r="AG31" s="750"/>
      <c r="AH31" s="750"/>
      <c r="AI31" s="750"/>
      <c r="AJ31" s="751"/>
      <c r="AK31" s="818">
        <v>325</v>
      </c>
      <c r="AL31" s="819"/>
      <c r="AM31" s="819"/>
      <c r="AN31" s="819"/>
      <c r="AO31" s="819"/>
      <c r="AP31" s="819">
        <v>1016</v>
      </c>
      <c r="AQ31" s="819"/>
      <c r="AR31" s="819"/>
      <c r="AS31" s="819"/>
      <c r="AT31" s="819"/>
      <c r="AU31" s="819">
        <v>732</v>
      </c>
      <c r="AV31" s="819"/>
      <c r="AW31" s="819"/>
      <c r="AX31" s="819"/>
      <c r="AY31" s="819"/>
      <c r="AZ31" s="820" t="s">
        <v>532</v>
      </c>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316</v>
      </c>
      <c r="R32" s="747"/>
      <c r="S32" s="747"/>
      <c r="T32" s="747"/>
      <c r="U32" s="747"/>
      <c r="V32" s="747">
        <v>312</v>
      </c>
      <c r="W32" s="747"/>
      <c r="X32" s="747"/>
      <c r="Y32" s="747"/>
      <c r="Z32" s="747"/>
      <c r="AA32" s="747">
        <v>4</v>
      </c>
      <c r="AB32" s="747"/>
      <c r="AC32" s="747"/>
      <c r="AD32" s="747"/>
      <c r="AE32" s="748"/>
      <c r="AF32" s="749">
        <v>4</v>
      </c>
      <c r="AG32" s="750"/>
      <c r="AH32" s="750"/>
      <c r="AI32" s="750"/>
      <c r="AJ32" s="751"/>
      <c r="AK32" s="818">
        <v>113</v>
      </c>
      <c r="AL32" s="819"/>
      <c r="AM32" s="819"/>
      <c r="AN32" s="819"/>
      <c r="AO32" s="819"/>
      <c r="AP32" s="819">
        <v>1259</v>
      </c>
      <c r="AQ32" s="819"/>
      <c r="AR32" s="819"/>
      <c r="AS32" s="819"/>
      <c r="AT32" s="819"/>
      <c r="AU32" s="819">
        <v>970</v>
      </c>
      <c r="AV32" s="819"/>
      <c r="AW32" s="819"/>
      <c r="AX32" s="819"/>
      <c r="AY32" s="819"/>
      <c r="AZ32" s="820" t="s">
        <v>532</v>
      </c>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v>422</v>
      </c>
      <c r="R33" s="747"/>
      <c r="S33" s="747"/>
      <c r="T33" s="747"/>
      <c r="U33" s="747"/>
      <c r="V33" s="747">
        <v>417</v>
      </c>
      <c r="W33" s="747"/>
      <c r="X33" s="747"/>
      <c r="Y33" s="747"/>
      <c r="Z33" s="747"/>
      <c r="AA33" s="747">
        <v>5</v>
      </c>
      <c r="AB33" s="747"/>
      <c r="AC33" s="747"/>
      <c r="AD33" s="747"/>
      <c r="AE33" s="748"/>
      <c r="AF33" s="749">
        <v>5</v>
      </c>
      <c r="AG33" s="750"/>
      <c r="AH33" s="750"/>
      <c r="AI33" s="750"/>
      <c r="AJ33" s="751"/>
      <c r="AK33" s="818">
        <v>222</v>
      </c>
      <c r="AL33" s="819"/>
      <c r="AM33" s="819"/>
      <c r="AN33" s="819"/>
      <c r="AO33" s="819"/>
      <c r="AP33" s="819">
        <v>2888</v>
      </c>
      <c r="AQ33" s="819"/>
      <c r="AR33" s="819"/>
      <c r="AS33" s="819"/>
      <c r="AT33" s="819"/>
      <c r="AU33" s="819">
        <v>2579</v>
      </c>
      <c r="AV33" s="819"/>
      <c r="AW33" s="819"/>
      <c r="AX33" s="819"/>
      <c r="AY33" s="819"/>
      <c r="AZ33" s="820" t="s">
        <v>532</v>
      </c>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226</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392</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533</v>
      </c>
      <c r="C68" s="858"/>
      <c r="D68" s="858"/>
      <c r="E68" s="858"/>
      <c r="F68" s="858"/>
      <c r="G68" s="858"/>
      <c r="H68" s="858"/>
      <c r="I68" s="858"/>
      <c r="J68" s="858"/>
      <c r="K68" s="858"/>
      <c r="L68" s="858"/>
      <c r="M68" s="858"/>
      <c r="N68" s="858"/>
      <c r="O68" s="858"/>
      <c r="P68" s="859"/>
      <c r="Q68" s="860">
        <v>2136</v>
      </c>
      <c r="R68" s="854"/>
      <c r="S68" s="854"/>
      <c r="T68" s="854"/>
      <c r="U68" s="854"/>
      <c r="V68" s="854">
        <v>1685</v>
      </c>
      <c r="W68" s="854"/>
      <c r="X68" s="854"/>
      <c r="Y68" s="854"/>
      <c r="Z68" s="854"/>
      <c r="AA68" s="854">
        <v>451</v>
      </c>
      <c r="AB68" s="854"/>
      <c r="AC68" s="854"/>
      <c r="AD68" s="854"/>
      <c r="AE68" s="854"/>
      <c r="AF68" s="854">
        <v>451</v>
      </c>
      <c r="AG68" s="854"/>
      <c r="AH68" s="854"/>
      <c r="AI68" s="854"/>
      <c r="AJ68" s="854"/>
      <c r="AK68" s="854">
        <v>2</v>
      </c>
      <c r="AL68" s="854"/>
      <c r="AM68" s="854"/>
      <c r="AN68" s="854"/>
      <c r="AO68" s="854"/>
      <c r="AP68" s="854">
        <v>635</v>
      </c>
      <c r="AQ68" s="854"/>
      <c r="AR68" s="854"/>
      <c r="AS68" s="854"/>
      <c r="AT68" s="854"/>
      <c r="AU68" s="854">
        <v>86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534</v>
      </c>
      <c r="C69" s="862"/>
      <c r="D69" s="862"/>
      <c r="E69" s="862"/>
      <c r="F69" s="862"/>
      <c r="G69" s="862"/>
      <c r="H69" s="862"/>
      <c r="I69" s="862"/>
      <c r="J69" s="862"/>
      <c r="K69" s="862"/>
      <c r="L69" s="862"/>
      <c r="M69" s="862"/>
      <c r="N69" s="862"/>
      <c r="O69" s="862"/>
      <c r="P69" s="863"/>
      <c r="Q69" s="864">
        <v>6388</v>
      </c>
      <c r="R69" s="819"/>
      <c r="S69" s="819"/>
      <c r="T69" s="819"/>
      <c r="U69" s="819"/>
      <c r="V69" s="819">
        <v>6331</v>
      </c>
      <c r="W69" s="819"/>
      <c r="X69" s="819"/>
      <c r="Y69" s="819"/>
      <c r="Z69" s="819"/>
      <c r="AA69" s="819">
        <v>57</v>
      </c>
      <c r="AB69" s="819"/>
      <c r="AC69" s="819"/>
      <c r="AD69" s="819"/>
      <c r="AE69" s="819"/>
      <c r="AF69" s="819">
        <v>57</v>
      </c>
      <c r="AG69" s="819"/>
      <c r="AH69" s="819"/>
      <c r="AI69" s="819"/>
      <c r="AJ69" s="819"/>
      <c r="AK69" s="819">
        <v>36</v>
      </c>
      <c r="AL69" s="819"/>
      <c r="AM69" s="819"/>
      <c r="AN69" s="819"/>
      <c r="AO69" s="819"/>
      <c r="AP69" s="819" t="s">
        <v>532</v>
      </c>
      <c r="AQ69" s="819"/>
      <c r="AR69" s="819"/>
      <c r="AS69" s="819"/>
      <c r="AT69" s="819"/>
      <c r="AU69" s="819" t="s">
        <v>542</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535</v>
      </c>
      <c r="C70" s="862"/>
      <c r="D70" s="862"/>
      <c r="E70" s="862"/>
      <c r="F70" s="862"/>
      <c r="G70" s="862"/>
      <c r="H70" s="862"/>
      <c r="I70" s="862"/>
      <c r="J70" s="862"/>
      <c r="K70" s="862"/>
      <c r="L70" s="862"/>
      <c r="M70" s="862"/>
      <c r="N70" s="862"/>
      <c r="O70" s="862"/>
      <c r="P70" s="863"/>
      <c r="Q70" s="864">
        <v>1727</v>
      </c>
      <c r="R70" s="819"/>
      <c r="S70" s="819"/>
      <c r="T70" s="819"/>
      <c r="U70" s="819"/>
      <c r="V70" s="819">
        <v>1697</v>
      </c>
      <c r="W70" s="819"/>
      <c r="X70" s="819"/>
      <c r="Y70" s="819"/>
      <c r="Z70" s="819"/>
      <c r="AA70" s="819">
        <v>30</v>
      </c>
      <c r="AB70" s="819"/>
      <c r="AC70" s="819"/>
      <c r="AD70" s="819"/>
      <c r="AE70" s="819"/>
      <c r="AF70" s="819">
        <v>28</v>
      </c>
      <c r="AG70" s="819"/>
      <c r="AH70" s="819"/>
      <c r="AI70" s="819"/>
      <c r="AJ70" s="819"/>
      <c r="AK70" s="819" t="s">
        <v>532</v>
      </c>
      <c r="AL70" s="819"/>
      <c r="AM70" s="819"/>
      <c r="AN70" s="819"/>
      <c r="AO70" s="819"/>
      <c r="AP70" s="819">
        <v>1440</v>
      </c>
      <c r="AQ70" s="819"/>
      <c r="AR70" s="819"/>
      <c r="AS70" s="819"/>
      <c r="AT70" s="819"/>
      <c r="AU70" s="819">
        <v>113</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536</v>
      </c>
      <c r="C71" s="862"/>
      <c r="D71" s="862"/>
      <c r="E71" s="862"/>
      <c r="F71" s="862"/>
      <c r="G71" s="862"/>
      <c r="H71" s="862"/>
      <c r="I71" s="862"/>
      <c r="J71" s="862"/>
      <c r="K71" s="862"/>
      <c r="L71" s="862"/>
      <c r="M71" s="862"/>
      <c r="N71" s="862"/>
      <c r="O71" s="862"/>
      <c r="P71" s="863"/>
      <c r="Q71" s="864">
        <v>7616</v>
      </c>
      <c r="R71" s="819"/>
      <c r="S71" s="819"/>
      <c r="T71" s="819"/>
      <c r="U71" s="819"/>
      <c r="V71" s="819">
        <v>7444</v>
      </c>
      <c r="W71" s="819"/>
      <c r="X71" s="819"/>
      <c r="Y71" s="819"/>
      <c r="Z71" s="819"/>
      <c r="AA71" s="819">
        <v>172</v>
      </c>
      <c r="AB71" s="819"/>
      <c r="AC71" s="819"/>
      <c r="AD71" s="819"/>
      <c r="AE71" s="819"/>
      <c r="AF71" s="819">
        <v>172</v>
      </c>
      <c r="AG71" s="819"/>
      <c r="AH71" s="819"/>
      <c r="AI71" s="819"/>
      <c r="AJ71" s="819"/>
      <c r="AK71" s="819">
        <v>1096</v>
      </c>
      <c r="AL71" s="819"/>
      <c r="AM71" s="819"/>
      <c r="AN71" s="819"/>
      <c r="AO71" s="819"/>
      <c r="AP71" s="819" t="s">
        <v>532</v>
      </c>
      <c r="AQ71" s="819"/>
      <c r="AR71" s="819"/>
      <c r="AS71" s="819"/>
      <c r="AT71" s="819"/>
      <c r="AU71" s="819" t="s">
        <v>542</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537</v>
      </c>
      <c r="C72" s="862"/>
      <c r="D72" s="862"/>
      <c r="E72" s="862"/>
      <c r="F72" s="862"/>
      <c r="G72" s="862"/>
      <c r="H72" s="862"/>
      <c r="I72" s="862"/>
      <c r="J72" s="862"/>
      <c r="K72" s="862"/>
      <c r="L72" s="862"/>
      <c r="M72" s="862"/>
      <c r="N72" s="862"/>
      <c r="O72" s="862"/>
      <c r="P72" s="863"/>
      <c r="Q72" s="864">
        <v>22</v>
      </c>
      <c r="R72" s="819"/>
      <c r="S72" s="819"/>
      <c r="T72" s="819"/>
      <c r="U72" s="819"/>
      <c r="V72" s="819">
        <v>22</v>
      </c>
      <c r="W72" s="819"/>
      <c r="X72" s="819"/>
      <c r="Y72" s="819"/>
      <c r="Z72" s="819"/>
      <c r="AA72" s="819">
        <v>0</v>
      </c>
      <c r="AB72" s="819"/>
      <c r="AC72" s="819"/>
      <c r="AD72" s="819"/>
      <c r="AE72" s="819"/>
      <c r="AF72" s="819">
        <v>0</v>
      </c>
      <c r="AG72" s="819"/>
      <c r="AH72" s="819"/>
      <c r="AI72" s="819"/>
      <c r="AJ72" s="819"/>
      <c r="AK72" s="819" t="s">
        <v>532</v>
      </c>
      <c r="AL72" s="819"/>
      <c r="AM72" s="819"/>
      <c r="AN72" s="819"/>
      <c r="AO72" s="819"/>
      <c r="AP72" s="819">
        <v>19</v>
      </c>
      <c r="AQ72" s="819"/>
      <c r="AR72" s="819"/>
      <c r="AS72" s="819"/>
      <c r="AT72" s="819"/>
      <c r="AU72" s="819">
        <v>1</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538</v>
      </c>
      <c r="C73" s="862"/>
      <c r="D73" s="862"/>
      <c r="E73" s="862"/>
      <c r="F73" s="862"/>
      <c r="G73" s="862"/>
      <c r="H73" s="862"/>
      <c r="I73" s="862"/>
      <c r="J73" s="862"/>
      <c r="K73" s="862"/>
      <c r="L73" s="862"/>
      <c r="M73" s="862"/>
      <c r="N73" s="862"/>
      <c r="O73" s="862"/>
      <c r="P73" s="863"/>
      <c r="Q73" s="864">
        <v>1003</v>
      </c>
      <c r="R73" s="819"/>
      <c r="S73" s="819"/>
      <c r="T73" s="819"/>
      <c r="U73" s="819"/>
      <c r="V73" s="819">
        <v>990</v>
      </c>
      <c r="W73" s="819"/>
      <c r="X73" s="819"/>
      <c r="Y73" s="819"/>
      <c r="Z73" s="819"/>
      <c r="AA73" s="819">
        <v>13</v>
      </c>
      <c r="AB73" s="819"/>
      <c r="AC73" s="819"/>
      <c r="AD73" s="819"/>
      <c r="AE73" s="819"/>
      <c r="AF73" s="819">
        <v>13</v>
      </c>
      <c r="AG73" s="819"/>
      <c r="AH73" s="819"/>
      <c r="AI73" s="819"/>
      <c r="AJ73" s="819"/>
      <c r="AK73" s="819">
        <v>33</v>
      </c>
      <c r="AL73" s="819"/>
      <c r="AM73" s="819"/>
      <c r="AN73" s="819"/>
      <c r="AO73" s="819"/>
      <c r="AP73" s="819" t="s">
        <v>532</v>
      </c>
      <c r="AQ73" s="819"/>
      <c r="AR73" s="819"/>
      <c r="AS73" s="819"/>
      <c r="AT73" s="819"/>
      <c r="AU73" s="819" t="s">
        <v>542</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539</v>
      </c>
      <c r="C74" s="862"/>
      <c r="D74" s="862"/>
      <c r="E74" s="862"/>
      <c r="F74" s="862"/>
      <c r="G74" s="862"/>
      <c r="H74" s="862"/>
      <c r="I74" s="862"/>
      <c r="J74" s="862"/>
      <c r="K74" s="862"/>
      <c r="L74" s="862"/>
      <c r="M74" s="862"/>
      <c r="N74" s="862"/>
      <c r="O74" s="862"/>
      <c r="P74" s="863"/>
      <c r="Q74" s="864">
        <v>105861</v>
      </c>
      <c r="R74" s="819"/>
      <c r="S74" s="819"/>
      <c r="T74" s="819"/>
      <c r="U74" s="819"/>
      <c r="V74" s="819">
        <v>104455</v>
      </c>
      <c r="W74" s="819"/>
      <c r="X74" s="819"/>
      <c r="Y74" s="819"/>
      <c r="Z74" s="819"/>
      <c r="AA74" s="819">
        <v>1406</v>
      </c>
      <c r="AB74" s="819"/>
      <c r="AC74" s="819"/>
      <c r="AD74" s="819"/>
      <c r="AE74" s="819"/>
      <c r="AF74" s="819">
        <v>1406</v>
      </c>
      <c r="AG74" s="819"/>
      <c r="AH74" s="819"/>
      <c r="AI74" s="819"/>
      <c r="AJ74" s="819"/>
      <c r="AK74" s="819">
        <v>1543</v>
      </c>
      <c r="AL74" s="819"/>
      <c r="AM74" s="819"/>
      <c r="AN74" s="819"/>
      <c r="AO74" s="819"/>
      <c r="AP74" s="819" t="s">
        <v>532</v>
      </c>
      <c r="AQ74" s="819"/>
      <c r="AR74" s="819"/>
      <c r="AS74" s="819"/>
      <c r="AT74" s="819"/>
      <c r="AU74" s="819" t="s">
        <v>543</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287</v>
      </c>
      <c r="AG109" s="883"/>
      <c r="AH109" s="883"/>
      <c r="AI109" s="883"/>
      <c r="AJ109" s="884"/>
      <c r="AK109" s="882" t="s">
        <v>286</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287</v>
      </c>
      <c r="BW109" s="883"/>
      <c r="BX109" s="883"/>
      <c r="BY109" s="883"/>
      <c r="BZ109" s="884"/>
      <c r="CA109" s="882" t="s">
        <v>286</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287</v>
      </c>
      <c r="DM109" s="883"/>
      <c r="DN109" s="883"/>
      <c r="DO109" s="883"/>
      <c r="DP109" s="884"/>
      <c r="DQ109" s="882" t="s">
        <v>286</v>
      </c>
      <c r="DR109" s="883"/>
      <c r="DS109" s="883"/>
      <c r="DT109" s="883"/>
      <c r="DU109" s="884"/>
      <c r="DV109" s="882" t="s">
        <v>403</v>
      </c>
      <c r="DW109" s="883"/>
      <c r="DX109" s="883"/>
      <c r="DY109" s="883"/>
      <c r="DZ109" s="885"/>
    </row>
    <row r="110" spans="1:131" s="197" customFormat="1" ht="26.25" customHeight="1">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1297539</v>
      </c>
      <c r="AB110" s="890"/>
      <c r="AC110" s="890"/>
      <c r="AD110" s="890"/>
      <c r="AE110" s="891"/>
      <c r="AF110" s="892">
        <v>1219239</v>
      </c>
      <c r="AG110" s="890"/>
      <c r="AH110" s="890"/>
      <c r="AI110" s="890"/>
      <c r="AJ110" s="891"/>
      <c r="AK110" s="892">
        <v>1272607</v>
      </c>
      <c r="AL110" s="890"/>
      <c r="AM110" s="890"/>
      <c r="AN110" s="890"/>
      <c r="AO110" s="891"/>
      <c r="AP110" s="893">
        <v>40.700000000000003</v>
      </c>
      <c r="AQ110" s="894"/>
      <c r="AR110" s="894"/>
      <c r="AS110" s="894"/>
      <c r="AT110" s="895"/>
      <c r="AU110" s="896" t="s">
        <v>60</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9969747</v>
      </c>
      <c r="BR110" s="927"/>
      <c r="BS110" s="927"/>
      <c r="BT110" s="927"/>
      <c r="BU110" s="927"/>
      <c r="BV110" s="927">
        <v>9243278</v>
      </c>
      <c r="BW110" s="927"/>
      <c r="BX110" s="927"/>
      <c r="BY110" s="927"/>
      <c r="BZ110" s="927"/>
      <c r="CA110" s="927">
        <v>8657031</v>
      </c>
      <c r="CB110" s="927"/>
      <c r="CC110" s="927"/>
      <c r="CD110" s="927"/>
      <c r="CE110" s="927"/>
      <c r="CF110" s="941">
        <v>277</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410</v>
      </c>
      <c r="AB111" s="934"/>
      <c r="AC111" s="934"/>
      <c r="AD111" s="934"/>
      <c r="AE111" s="935"/>
      <c r="AF111" s="936" t="s">
        <v>410</v>
      </c>
      <c r="AG111" s="934"/>
      <c r="AH111" s="934"/>
      <c r="AI111" s="934"/>
      <c r="AJ111" s="935"/>
      <c r="AK111" s="936" t="s">
        <v>410</v>
      </c>
      <c r="AL111" s="934"/>
      <c r="AM111" s="934"/>
      <c r="AN111" s="934"/>
      <c r="AO111" s="935"/>
      <c r="AP111" s="937" t="s">
        <v>410</v>
      </c>
      <c r="AQ111" s="938"/>
      <c r="AR111" s="938"/>
      <c r="AS111" s="938"/>
      <c r="AT111" s="939"/>
      <c r="AU111" s="899"/>
      <c r="AV111" s="900"/>
      <c r="AW111" s="900"/>
      <c r="AX111" s="900"/>
      <c r="AY111" s="901"/>
      <c r="AZ111" s="949" t="s">
        <v>411</v>
      </c>
      <c r="BA111" s="950"/>
      <c r="BB111" s="950"/>
      <c r="BC111" s="950"/>
      <c r="BD111" s="950"/>
      <c r="BE111" s="950"/>
      <c r="BF111" s="950"/>
      <c r="BG111" s="950"/>
      <c r="BH111" s="950"/>
      <c r="BI111" s="950"/>
      <c r="BJ111" s="950"/>
      <c r="BK111" s="950"/>
      <c r="BL111" s="950"/>
      <c r="BM111" s="950"/>
      <c r="BN111" s="950"/>
      <c r="BO111" s="950"/>
      <c r="BP111" s="951"/>
      <c r="BQ111" s="919">
        <v>147365</v>
      </c>
      <c r="BR111" s="920"/>
      <c r="BS111" s="920"/>
      <c r="BT111" s="920"/>
      <c r="BU111" s="920"/>
      <c r="BV111" s="920">
        <v>541903</v>
      </c>
      <c r="BW111" s="920"/>
      <c r="BX111" s="920"/>
      <c r="BY111" s="920"/>
      <c r="BZ111" s="920"/>
      <c r="CA111" s="920">
        <v>66416</v>
      </c>
      <c r="CB111" s="920"/>
      <c r="CC111" s="920"/>
      <c r="CD111" s="920"/>
      <c r="CE111" s="920"/>
      <c r="CF111" s="914">
        <v>2.1</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415</v>
      </c>
      <c r="BA112" s="950"/>
      <c r="BB112" s="950"/>
      <c r="BC112" s="950"/>
      <c r="BD112" s="950"/>
      <c r="BE112" s="950"/>
      <c r="BF112" s="950"/>
      <c r="BG112" s="950"/>
      <c r="BH112" s="950"/>
      <c r="BI112" s="950"/>
      <c r="BJ112" s="950"/>
      <c r="BK112" s="950"/>
      <c r="BL112" s="950"/>
      <c r="BM112" s="950"/>
      <c r="BN112" s="950"/>
      <c r="BO112" s="950"/>
      <c r="BP112" s="951"/>
      <c r="BQ112" s="919">
        <v>4522536</v>
      </c>
      <c r="BR112" s="920"/>
      <c r="BS112" s="920"/>
      <c r="BT112" s="920"/>
      <c r="BU112" s="920"/>
      <c r="BV112" s="920">
        <v>4384309</v>
      </c>
      <c r="BW112" s="920"/>
      <c r="BX112" s="920"/>
      <c r="BY112" s="920"/>
      <c r="BZ112" s="920"/>
      <c r="CA112" s="920">
        <v>4280141</v>
      </c>
      <c r="CB112" s="920"/>
      <c r="CC112" s="920"/>
      <c r="CD112" s="920"/>
      <c r="CE112" s="920"/>
      <c r="CF112" s="914">
        <v>136.9</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30566</v>
      </c>
      <c r="DH112" s="920"/>
      <c r="DI112" s="920"/>
      <c r="DJ112" s="920"/>
      <c r="DK112" s="920"/>
      <c r="DL112" s="920">
        <v>22386</v>
      </c>
      <c r="DM112" s="920"/>
      <c r="DN112" s="920"/>
      <c r="DO112" s="920"/>
      <c r="DP112" s="920"/>
      <c r="DQ112" s="920">
        <v>19605</v>
      </c>
      <c r="DR112" s="920"/>
      <c r="DS112" s="920"/>
      <c r="DT112" s="920"/>
      <c r="DU112" s="920"/>
      <c r="DV112" s="921">
        <v>0.6</v>
      </c>
      <c r="DW112" s="921"/>
      <c r="DX112" s="921"/>
      <c r="DY112" s="921"/>
      <c r="DZ112" s="922"/>
    </row>
    <row r="113" spans="1:130" s="197" customFormat="1" ht="26.25" customHeight="1">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364550</v>
      </c>
      <c r="AB113" s="934"/>
      <c r="AC113" s="934"/>
      <c r="AD113" s="934"/>
      <c r="AE113" s="935"/>
      <c r="AF113" s="936">
        <v>360825</v>
      </c>
      <c r="AG113" s="934"/>
      <c r="AH113" s="934"/>
      <c r="AI113" s="934"/>
      <c r="AJ113" s="935"/>
      <c r="AK113" s="936">
        <v>336288</v>
      </c>
      <c r="AL113" s="934"/>
      <c r="AM113" s="934"/>
      <c r="AN113" s="934"/>
      <c r="AO113" s="935"/>
      <c r="AP113" s="937">
        <v>10.8</v>
      </c>
      <c r="AQ113" s="938"/>
      <c r="AR113" s="938"/>
      <c r="AS113" s="938"/>
      <c r="AT113" s="939"/>
      <c r="AU113" s="899"/>
      <c r="AV113" s="900"/>
      <c r="AW113" s="900"/>
      <c r="AX113" s="900"/>
      <c r="AY113" s="901"/>
      <c r="AZ113" s="949" t="s">
        <v>418</v>
      </c>
      <c r="BA113" s="950"/>
      <c r="BB113" s="950"/>
      <c r="BC113" s="950"/>
      <c r="BD113" s="950"/>
      <c r="BE113" s="950"/>
      <c r="BF113" s="950"/>
      <c r="BG113" s="950"/>
      <c r="BH113" s="950"/>
      <c r="BI113" s="950"/>
      <c r="BJ113" s="950"/>
      <c r="BK113" s="950"/>
      <c r="BL113" s="950"/>
      <c r="BM113" s="950"/>
      <c r="BN113" s="950"/>
      <c r="BO113" s="950"/>
      <c r="BP113" s="951"/>
      <c r="BQ113" s="919">
        <v>256066</v>
      </c>
      <c r="BR113" s="920"/>
      <c r="BS113" s="920"/>
      <c r="BT113" s="920"/>
      <c r="BU113" s="920"/>
      <c r="BV113" s="920">
        <v>229322</v>
      </c>
      <c r="BW113" s="920"/>
      <c r="BX113" s="920"/>
      <c r="BY113" s="920"/>
      <c r="BZ113" s="920"/>
      <c r="CA113" s="920">
        <v>200545</v>
      </c>
      <c r="CB113" s="920"/>
      <c r="CC113" s="920"/>
      <c r="CD113" s="920"/>
      <c r="CE113" s="920"/>
      <c r="CF113" s="914">
        <v>6.4</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66332</v>
      </c>
      <c r="DH113" s="959"/>
      <c r="DI113" s="959"/>
      <c r="DJ113" s="959"/>
      <c r="DK113" s="960"/>
      <c r="DL113" s="961">
        <v>47030</v>
      </c>
      <c r="DM113" s="959"/>
      <c r="DN113" s="959"/>
      <c r="DO113" s="959"/>
      <c r="DP113" s="960"/>
      <c r="DQ113" s="961">
        <v>35138</v>
      </c>
      <c r="DR113" s="959"/>
      <c r="DS113" s="959"/>
      <c r="DT113" s="959"/>
      <c r="DU113" s="960"/>
      <c r="DV113" s="962">
        <v>1.1000000000000001</v>
      </c>
      <c r="DW113" s="963"/>
      <c r="DX113" s="963"/>
      <c r="DY113" s="963"/>
      <c r="DZ113" s="964"/>
    </row>
    <row r="114" spans="1:130" s="197" customFormat="1" ht="26.25" customHeight="1">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43693</v>
      </c>
      <c r="AB114" s="959"/>
      <c r="AC114" s="959"/>
      <c r="AD114" s="959"/>
      <c r="AE114" s="960"/>
      <c r="AF114" s="961">
        <v>44701</v>
      </c>
      <c r="AG114" s="959"/>
      <c r="AH114" s="959"/>
      <c r="AI114" s="959"/>
      <c r="AJ114" s="960"/>
      <c r="AK114" s="961">
        <v>42767</v>
      </c>
      <c r="AL114" s="959"/>
      <c r="AM114" s="959"/>
      <c r="AN114" s="959"/>
      <c r="AO114" s="960"/>
      <c r="AP114" s="962">
        <v>1.4</v>
      </c>
      <c r="AQ114" s="963"/>
      <c r="AR114" s="963"/>
      <c r="AS114" s="963"/>
      <c r="AT114" s="964"/>
      <c r="AU114" s="899"/>
      <c r="AV114" s="900"/>
      <c r="AW114" s="900"/>
      <c r="AX114" s="900"/>
      <c r="AY114" s="901"/>
      <c r="AZ114" s="949" t="s">
        <v>421</v>
      </c>
      <c r="BA114" s="950"/>
      <c r="BB114" s="950"/>
      <c r="BC114" s="950"/>
      <c r="BD114" s="950"/>
      <c r="BE114" s="950"/>
      <c r="BF114" s="950"/>
      <c r="BG114" s="950"/>
      <c r="BH114" s="950"/>
      <c r="BI114" s="950"/>
      <c r="BJ114" s="950"/>
      <c r="BK114" s="950"/>
      <c r="BL114" s="950"/>
      <c r="BM114" s="950"/>
      <c r="BN114" s="950"/>
      <c r="BO114" s="950"/>
      <c r="BP114" s="951"/>
      <c r="BQ114" s="919">
        <v>794615</v>
      </c>
      <c r="BR114" s="920"/>
      <c r="BS114" s="920"/>
      <c r="BT114" s="920"/>
      <c r="BU114" s="920"/>
      <c r="BV114" s="920">
        <v>730994</v>
      </c>
      <c r="BW114" s="920"/>
      <c r="BX114" s="920"/>
      <c r="BY114" s="920"/>
      <c r="BZ114" s="920"/>
      <c r="CA114" s="920">
        <v>732480</v>
      </c>
      <c r="CB114" s="920"/>
      <c r="CC114" s="920"/>
      <c r="CD114" s="920"/>
      <c r="CE114" s="920"/>
      <c r="CF114" s="914">
        <v>23.4</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28610</v>
      </c>
      <c r="AB115" s="934"/>
      <c r="AC115" s="934"/>
      <c r="AD115" s="934"/>
      <c r="AE115" s="935"/>
      <c r="AF115" s="936">
        <v>26030</v>
      </c>
      <c r="AG115" s="934"/>
      <c r="AH115" s="934"/>
      <c r="AI115" s="934"/>
      <c r="AJ115" s="935"/>
      <c r="AK115" s="936">
        <v>24079</v>
      </c>
      <c r="AL115" s="934"/>
      <c r="AM115" s="934"/>
      <c r="AN115" s="934"/>
      <c r="AO115" s="935"/>
      <c r="AP115" s="937">
        <v>0.8</v>
      </c>
      <c r="AQ115" s="938"/>
      <c r="AR115" s="938"/>
      <c r="AS115" s="938"/>
      <c r="AT115" s="939"/>
      <c r="AU115" s="899"/>
      <c r="AV115" s="900"/>
      <c r="AW115" s="900"/>
      <c r="AX115" s="900"/>
      <c r="AY115" s="901"/>
      <c r="AZ115" s="949" t="s">
        <v>424</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425</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426</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427</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12986</v>
      </c>
      <c r="DH116" s="959"/>
      <c r="DI116" s="959"/>
      <c r="DJ116" s="959"/>
      <c r="DK116" s="960"/>
      <c r="DL116" s="961">
        <v>7904</v>
      </c>
      <c r="DM116" s="959"/>
      <c r="DN116" s="959"/>
      <c r="DO116" s="959"/>
      <c r="DP116" s="960"/>
      <c r="DQ116" s="961">
        <v>3900</v>
      </c>
      <c r="DR116" s="959"/>
      <c r="DS116" s="959"/>
      <c r="DT116" s="959"/>
      <c r="DU116" s="960"/>
      <c r="DV116" s="962">
        <v>0.1</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429</v>
      </c>
      <c r="Z117" s="884"/>
      <c r="AA117" s="996">
        <v>1734392</v>
      </c>
      <c r="AB117" s="966"/>
      <c r="AC117" s="966"/>
      <c r="AD117" s="966"/>
      <c r="AE117" s="967"/>
      <c r="AF117" s="965">
        <v>1650795</v>
      </c>
      <c r="AG117" s="966"/>
      <c r="AH117" s="966"/>
      <c r="AI117" s="966"/>
      <c r="AJ117" s="967"/>
      <c r="AK117" s="965">
        <v>1675741</v>
      </c>
      <c r="AL117" s="966"/>
      <c r="AM117" s="966"/>
      <c r="AN117" s="966"/>
      <c r="AO117" s="967"/>
      <c r="AP117" s="968"/>
      <c r="AQ117" s="969"/>
      <c r="AR117" s="969"/>
      <c r="AS117" s="969"/>
      <c r="AT117" s="970"/>
      <c r="AU117" s="899"/>
      <c r="AV117" s="900"/>
      <c r="AW117" s="900"/>
      <c r="AX117" s="900"/>
      <c r="AY117" s="901"/>
      <c r="AZ117" s="995" t="s">
        <v>430</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287</v>
      </c>
      <c r="AG118" s="883"/>
      <c r="AH118" s="883"/>
      <c r="AI118" s="883"/>
      <c r="AJ118" s="884"/>
      <c r="AK118" s="882" t="s">
        <v>286</v>
      </c>
      <c r="AL118" s="883"/>
      <c r="AM118" s="883"/>
      <c r="AN118" s="883"/>
      <c r="AO118" s="884"/>
      <c r="AP118" s="990" t="s">
        <v>403</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432</v>
      </c>
      <c r="BP118" s="994"/>
      <c r="BQ118" s="985">
        <v>15690329</v>
      </c>
      <c r="BR118" s="986"/>
      <c r="BS118" s="986"/>
      <c r="BT118" s="986"/>
      <c r="BU118" s="986"/>
      <c r="BV118" s="986">
        <v>15129806</v>
      </c>
      <c r="BW118" s="986"/>
      <c r="BX118" s="986"/>
      <c r="BY118" s="986"/>
      <c r="BZ118" s="986"/>
      <c r="CA118" s="986">
        <v>13936613</v>
      </c>
      <c r="CB118" s="986"/>
      <c r="CC118" s="986"/>
      <c r="CD118" s="986"/>
      <c r="CE118" s="986"/>
      <c r="CF118" s="987"/>
      <c r="CG118" s="988"/>
      <c r="CH118" s="988"/>
      <c r="CI118" s="988"/>
      <c r="CJ118" s="989"/>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434</v>
      </c>
      <c r="AV119" s="978"/>
      <c r="AW119" s="978"/>
      <c r="AX119" s="978"/>
      <c r="AY119" s="979"/>
      <c r="AZ119" s="940" t="s">
        <v>435</v>
      </c>
      <c r="BA119" s="887"/>
      <c r="BB119" s="887"/>
      <c r="BC119" s="887"/>
      <c r="BD119" s="887"/>
      <c r="BE119" s="887"/>
      <c r="BF119" s="887"/>
      <c r="BG119" s="887"/>
      <c r="BH119" s="887"/>
      <c r="BI119" s="887"/>
      <c r="BJ119" s="887"/>
      <c r="BK119" s="887"/>
      <c r="BL119" s="887"/>
      <c r="BM119" s="887"/>
      <c r="BN119" s="887"/>
      <c r="BO119" s="887"/>
      <c r="BP119" s="888"/>
      <c r="BQ119" s="926">
        <v>2685705</v>
      </c>
      <c r="BR119" s="927"/>
      <c r="BS119" s="927"/>
      <c r="BT119" s="927"/>
      <c r="BU119" s="927"/>
      <c r="BV119" s="927">
        <v>2652489</v>
      </c>
      <c r="BW119" s="927"/>
      <c r="BX119" s="927"/>
      <c r="BY119" s="927"/>
      <c r="BZ119" s="927"/>
      <c r="CA119" s="927">
        <v>2601766</v>
      </c>
      <c r="CB119" s="927"/>
      <c r="CC119" s="927"/>
      <c r="CD119" s="927"/>
      <c r="CE119" s="927"/>
      <c r="CF119" s="941">
        <v>83.2</v>
      </c>
      <c r="CG119" s="942"/>
      <c r="CH119" s="942"/>
      <c r="CI119" s="942"/>
      <c r="CJ119" s="942"/>
      <c r="CK119" s="947"/>
      <c r="CL119" s="948"/>
      <c r="CM119" s="1004" t="s">
        <v>436</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37481</v>
      </c>
      <c r="DH119" s="998"/>
      <c r="DI119" s="998"/>
      <c r="DJ119" s="998"/>
      <c r="DK119" s="999"/>
      <c r="DL119" s="1000">
        <v>464583</v>
      </c>
      <c r="DM119" s="998"/>
      <c r="DN119" s="998"/>
      <c r="DO119" s="998"/>
      <c r="DP119" s="999"/>
      <c r="DQ119" s="1000">
        <v>7773</v>
      </c>
      <c r="DR119" s="998"/>
      <c r="DS119" s="998"/>
      <c r="DT119" s="998"/>
      <c r="DU119" s="999"/>
      <c r="DV119" s="1001">
        <v>0.2</v>
      </c>
      <c r="DW119" s="1002"/>
      <c r="DX119" s="1002"/>
      <c r="DY119" s="1002"/>
      <c r="DZ119" s="1003"/>
    </row>
    <row r="120" spans="1:130" s="197" customFormat="1" ht="26.25" customHeight="1">
      <c r="A120" s="975"/>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437</v>
      </c>
      <c r="BA120" s="950"/>
      <c r="BB120" s="950"/>
      <c r="BC120" s="950"/>
      <c r="BD120" s="950"/>
      <c r="BE120" s="950"/>
      <c r="BF120" s="950"/>
      <c r="BG120" s="950"/>
      <c r="BH120" s="950"/>
      <c r="BI120" s="950"/>
      <c r="BJ120" s="950"/>
      <c r="BK120" s="950"/>
      <c r="BL120" s="950"/>
      <c r="BM120" s="950"/>
      <c r="BN120" s="950"/>
      <c r="BO120" s="950"/>
      <c r="BP120" s="951"/>
      <c r="BQ120" s="919">
        <v>493501</v>
      </c>
      <c r="BR120" s="920"/>
      <c r="BS120" s="920"/>
      <c r="BT120" s="920"/>
      <c r="BU120" s="920"/>
      <c r="BV120" s="920">
        <v>513641</v>
      </c>
      <c r="BW120" s="920"/>
      <c r="BX120" s="920"/>
      <c r="BY120" s="920"/>
      <c r="BZ120" s="920"/>
      <c r="CA120" s="920">
        <v>375669</v>
      </c>
      <c r="CB120" s="920"/>
      <c r="CC120" s="920"/>
      <c r="CD120" s="920"/>
      <c r="CE120" s="920"/>
      <c r="CF120" s="914">
        <v>12</v>
      </c>
      <c r="CG120" s="915"/>
      <c r="CH120" s="915"/>
      <c r="CI120" s="915"/>
      <c r="CJ120" s="915"/>
      <c r="CK120" s="1013" t="s">
        <v>438</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2850767</v>
      </c>
      <c r="DH120" s="927"/>
      <c r="DI120" s="927"/>
      <c r="DJ120" s="927"/>
      <c r="DK120" s="927"/>
      <c r="DL120" s="927">
        <v>2687766</v>
      </c>
      <c r="DM120" s="927"/>
      <c r="DN120" s="927"/>
      <c r="DO120" s="927"/>
      <c r="DP120" s="927"/>
      <c r="DQ120" s="927">
        <v>2578596</v>
      </c>
      <c r="DR120" s="927"/>
      <c r="DS120" s="927"/>
      <c r="DT120" s="927"/>
      <c r="DU120" s="927"/>
      <c r="DV120" s="928">
        <v>82.5</v>
      </c>
      <c r="DW120" s="928"/>
      <c r="DX120" s="928"/>
      <c r="DY120" s="928"/>
      <c r="DZ120" s="929"/>
    </row>
    <row r="121" spans="1:130" s="197" customFormat="1" ht="26.25" customHeight="1">
      <c r="A121" s="975"/>
      <c r="B121" s="946"/>
      <c r="C121" s="1010" t="s">
        <v>439</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12696</v>
      </c>
      <c r="AB121" s="959"/>
      <c r="AC121" s="959"/>
      <c r="AD121" s="959"/>
      <c r="AE121" s="960"/>
      <c r="AF121" s="961">
        <v>13244</v>
      </c>
      <c r="AG121" s="959"/>
      <c r="AH121" s="959"/>
      <c r="AI121" s="959"/>
      <c r="AJ121" s="960"/>
      <c r="AK121" s="961">
        <v>13819</v>
      </c>
      <c r="AL121" s="959"/>
      <c r="AM121" s="959"/>
      <c r="AN121" s="959"/>
      <c r="AO121" s="960"/>
      <c r="AP121" s="962">
        <v>0.4</v>
      </c>
      <c r="AQ121" s="963"/>
      <c r="AR121" s="963"/>
      <c r="AS121" s="963"/>
      <c r="AT121" s="964"/>
      <c r="AU121" s="980"/>
      <c r="AV121" s="981"/>
      <c r="AW121" s="981"/>
      <c r="AX121" s="981"/>
      <c r="AY121" s="982"/>
      <c r="AZ121" s="995" t="s">
        <v>440</v>
      </c>
      <c r="BA121" s="971"/>
      <c r="BB121" s="971"/>
      <c r="BC121" s="971"/>
      <c r="BD121" s="971"/>
      <c r="BE121" s="971"/>
      <c r="BF121" s="971"/>
      <c r="BG121" s="971"/>
      <c r="BH121" s="971"/>
      <c r="BI121" s="971"/>
      <c r="BJ121" s="971"/>
      <c r="BK121" s="971"/>
      <c r="BL121" s="971"/>
      <c r="BM121" s="971"/>
      <c r="BN121" s="971"/>
      <c r="BO121" s="971"/>
      <c r="BP121" s="972"/>
      <c r="BQ121" s="985">
        <v>10247986</v>
      </c>
      <c r="BR121" s="986"/>
      <c r="BS121" s="986"/>
      <c r="BT121" s="986"/>
      <c r="BU121" s="986"/>
      <c r="BV121" s="986">
        <v>9882858</v>
      </c>
      <c r="BW121" s="986"/>
      <c r="BX121" s="986"/>
      <c r="BY121" s="986"/>
      <c r="BZ121" s="986"/>
      <c r="CA121" s="986">
        <v>9516222</v>
      </c>
      <c r="CB121" s="986"/>
      <c r="CC121" s="986"/>
      <c r="CD121" s="986"/>
      <c r="CE121" s="986"/>
      <c r="CF121" s="1024">
        <v>304.5</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v>933566</v>
      </c>
      <c r="DH121" s="920"/>
      <c r="DI121" s="920"/>
      <c r="DJ121" s="920"/>
      <c r="DK121" s="920"/>
      <c r="DL121" s="920">
        <v>940608</v>
      </c>
      <c r="DM121" s="920"/>
      <c r="DN121" s="920"/>
      <c r="DO121" s="920"/>
      <c r="DP121" s="920"/>
      <c r="DQ121" s="920">
        <v>969710</v>
      </c>
      <c r="DR121" s="920"/>
      <c r="DS121" s="920"/>
      <c r="DT121" s="920"/>
      <c r="DU121" s="920"/>
      <c r="DV121" s="921">
        <v>31</v>
      </c>
      <c r="DW121" s="921"/>
      <c r="DX121" s="921"/>
      <c r="DY121" s="921"/>
      <c r="DZ121" s="922"/>
    </row>
    <row r="122" spans="1:130" s="197" customFormat="1" ht="26.25" customHeight="1">
      <c r="A122" s="975"/>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441</v>
      </c>
      <c r="BP122" s="994"/>
      <c r="BQ122" s="1034">
        <v>13427192</v>
      </c>
      <c r="BR122" s="1035"/>
      <c r="BS122" s="1035"/>
      <c r="BT122" s="1035"/>
      <c r="BU122" s="1035"/>
      <c r="BV122" s="1035">
        <v>13048988</v>
      </c>
      <c r="BW122" s="1035"/>
      <c r="BX122" s="1035"/>
      <c r="BY122" s="1035"/>
      <c r="BZ122" s="1035"/>
      <c r="CA122" s="1035">
        <v>12493657</v>
      </c>
      <c r="CB122" s="1035"/>
      <c r="CC122" s="1035"/>
      <c r="CD122" s="1035"/>
      <c r="CE122" s="1035"/>
      <c r="CF122" s="987"/>
      <c r="CG122" s="988"/>
      <c r="CH122" s="988"/>
      <c r="CI122" s="988"/>
      <c r="CJ122" s="989"/>
      <c r="CK122" s="1016"/>
      <c r="CL122" s="1017"/>
      <c r="CM122" s="1017"/>
      <c r="CN122" s="1017"/>
      <c r="CO122" s="1018"/>
      <c r="CP122" s="1007" t="s">
        <v>383</v>
      </c>
      <c r="CQ122" s="1008"/>
      <c r="CR122" s="1008"/>
      <c r="CS122" s="1008"/>
      <c r="CT122" s="1008"/>
      <c r="CU122" s="1008"/>
      <c r="CV122" s="1008"/>
      <c r="CW122" s="1008"/>
      <c r="CX122" s="1008"/>
      <c r="CY122" s="1008"/>
      <c r="CZ122" s="1008"/>
      <c r="DA122" s="1008"/>
      <c r="DB122" s="1008"/>
      <c r="DC122" s="1008"/>
      <c r="DD122" s="1008"/>
      <c r="DE122" s="1008"/>
      <c r="DF122" s="1009"/>
      <c r="DG122" s="919">
        <v>738203</v>
      </c>
      <c r="DH122" s="920"/>
      <c r="DI122" s="920"/>
      <c r="DJ122" s="920"/>
      <c r="DK122" s="920"/>
      <c r="DL122" s="920">
        <v>755935</v>
      </c>
      <c r="DM122" s="920"/>
      <c r="DN122" s="920"/>
      <c r="DO122" s="920"/>
      <c r="DP122" s="920"/>
      <c r="DQ122" s="920">
        <v>731835</v>
      </c>
      <c r="DR122" s="920"/>
      <c r="DS122" s="920"/>
      <c r="DT122" s="920"/>
      <c r="DU122" s="920"/>
      <c r="DV122" s="921">
        <v>23.4</v>
      </c>
      <c r="DW122" s="921"/>
      <c r="DX122" s="921"/>
      <c r="DY122" s="921"/>
      <c r="DZ122" s="922"/>
    </row>
    <row r="123" spans="1:130" s="197" customFormat="1" ht="26.25" customHeight="1" thickBot="1">
      <c r="A123" s="975"/>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5197</v>
      </c>
      <c r="AB123" s="959"/>
      <c r="AC123" s="959"/>
      <c r="AD123" s="959"/>
      <c r="AE123" s="960"/>
      <c r="AF123" s="961">
        <v>5083</v>
      </c>
      <c r="AG123" s="959"/>
      <c r="AH123" s="959"/>
      <c r="AI123" s="959"/>
      <c r="AJ123" s="960"/>
      <c r="AK123" s="961">
        <v>4004</v>
      </c>
      <c r="AL123" s="959"/>
      <c r="AM123" s="959"/>
      <c r="AN123" s="959"/>
      <c r="AO123" s="960"/>
      <c r="AP123" s="962">
        <v>0.1</v>
      </c>
      <c r="AQ123" s="963"/>
      <c r="AR123" s="963"/>
      <c r="AS123" s="963"/>
      <c r="AT123" s="964"/>
      <c r="AU123" s="1031" t="s">
        <v>442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70.599999999999994</v>
      </c>
      <c r="BR123" s="1027"/>
      <c r="BS123" s="1027"/>
      <c r="BT123" s="1027"/>
      <c r="BU123" s="1027"/>
      <c r="BV123" s="1027">
        <v>65</v>
      </c>
      <c r="BW123" s="1027"/>
      <c r="BX123" s="1027"/>
      <c r="BY123" s="1027"/>
      <c r="BZ123" s="1027"/>
      <c r="CA123" s="1027">
        <v>46.1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443</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444</v>
      </c>
      <c r="CL125" s="1014"/>
      <c r="CM125" s="1014"/>
      <c r="CN125" s="1014"/>
      <c r="CO125" s="1015"/>
      <c r="CP125" s="940" t="s">
        <v>445</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9244</v>
      </c>
      <c r="AB126" s="959"/>
      <c r="AC126" s="959"/>
      <c r="AD126" s="959"/>
      <c r="AE126" s="960"/>
      <c r="AF126" s="961">
        <v>6285</v>
      </c>
      <c r="AG126" s="959"/>
      <c r="AH126" s="959"/>
      <c r="AI126" s="959"/>
      <c r="AJ126" s="960"/>
      <c r="AK126" s="961">
        <v>5490</v>
      </c>
      <c r="AL126" s="959"/>
      <c r="AM126" s="959"/>
      <c r="AN126" s="959"/>
      <c r="AO126" s="960"/>
      <c r="AP126" s="962">
        <v>0.2</v>
      </c>
      <c r="AQ126" s="963"/>
      <c r="AR126" s="963"/>
      <c r="AS126" s="963"/>
      <c r="AT126" s="964"/>
      <c r="AU126" s="233"/>
      <c r="AV126" s="233"/>
      <c r="AW126" s="233"/>
      <c r="AX126" s="1036" t="s">
        <v>446</v>
      </c>
      <c r="AY126" s="1037"/>
      <c r="AZ126" s="1037"/>
      <c r="BA126" s="1037"/>
      <c r="BB126" s="1037"/>
      <c r="BC126" s="1037"/>
      <c r="BD126" s="1037"/>
      <c r="BE126" s="1038"/>
      <c r="BF126" s="1052" t="s">
        <v>447</v>
      </c>
      <c r="BG126" s="1037"/>
      <c r="BH126" s="1037"/>
      <c r="BI126" s="1037"/>
      <c r="BJ126" s="1037"/>
      <c r="BK126" s="1037"/>
      <c r="BL126" s="1038"/>
      <c r="BM126" s="1052" t="s">
        <v>448</v>
      </c>
      <c r="BN126" s="1037"/>
      <c r="BO126" s="1037"/>
      <c r="BP126" s="1037"/>
      <c r="BQ126" s="1037"/>
      <c r="BR126" s="1037"/>
      <c r="BS126" s="1038"/>
      <c r="BT126" s="1052" t="s">
        <v>449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450</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1473</v>
      </c>
      <c r="AB127" s="959"/>
      <c r="AC127" s="959"/>
      <c r="AD127" s="959"/>
      <c r="AE127" s="960"/>
      <c r="AF127" s="961">
        <v>1418</v>
      </c>
      <c r="AG127" s="959"/>
      <c r="AH127" s="959"/>
      <c r="AI127" s="959"/>
      <c r="AJ127" s="960"/>
      <c r="AK127" s="961">
        <v>766</v>
      </c>
      <c r="AL127" s="959"/>
      <c r="AM127" s="959"/>
      <c r="AN127" s="959"/>
      <c r="AO127" s="960"/>
      <c r="AP127" s="962">
        <v>0</v>
      </c>
      <c r="AQ127" s="963"/>
      <c r="AR127" s="963"/>
      <c r="AS127" s="963"/>
      <c r="AT127" s="964"/>
      <c r="AU127" s="233"/>
      <c r="AV127" s="233"/>
      <c r="AW127" s="233"/>
      <c r="AX127" s="886" t="s">
        <v>452</v>
      </c>
      <c r="AY127" s="887"/>
      <c r="AZ127" s="887"/>
      <c r="BA127" s="887"/>
      <c r="BB127" s="887"/>
      <c r="BC127" s="887"/>
      <c r="BD127" s="887"/>
      <c r="BE127" s="888"/>
      <c r="BF127" s="1041" t="s">
        <v>112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453</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454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455</v>
      </c>
      <c r="X128" s="1073"/>
      <c r="Y128" s="1073"/>
      <c r="Z128" s="1074"/>
      <c r="AA128" s="1089">
        <v>43545</v>
      </c>
      <c r="AB128" s="1090"/>
      <c r="AC128" s="1090"/>
      <c r="AD128" s="1090"/>
      <c r="AE128" s="1091"/>
      <c r="AF128" s="1092">
        <v>44460</v>
      </c>
      <c r="AG128" s="1090"/>
      <c r="AH128" s="1090"/>
      <c r="AI128" s="1090"/>
      <c r="AJ128" s="1091"/>
      <c r="AK128" s="1092">
        <v>42052</v>
      </c>
      <c r="AL128" s="1090"/>
      <c r="AM128" s="1090"/>
      <c r="AN128" s="1090"/>
      <c r="AO128" s="1091"/>
      <c r="AP128" s="1093"/>
      <c r="AQ128" s="1094"/>
      <c r="AR128" s="1094"/>
      <c r="AS128" s="1094"/>
      <c r="AT128" s="1095"/>
      <c r="AU128" s="235"/>
      <c r="AV128" s="235"/>
      <c r="AW128" s="235"/>
      <c r="AX128" s="1054" t="s">
        <v>456</v>
      </c>
      <c r="AY128" s="950"/>
      <c r="AZ128" s="950"/>
      <c r="BA128" s="950"/>
      <c r="BB128" s="950"/>
      <c r="BC128" s="950"/>
      <c r="BD128" s="950"/>
      <c r="BE128" s="951"/>
      <c r="BF128" s="1066" t="s">
        <v>112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457</v>
      </c>
      <c r="X129" s="1061"/>
      <c r="Y129" s="1061"/>
      <c r="Z129" s="1062"/>
      <c r="AA129" s="958">
        <v>4386173</v>
      </c>
      <c r="AB129" s="959"/>
      <c r="AC129" s="959"/>
      <c r="AD129" s="959"/>
      <c r="AE129" s="960"/>
      <c r="AF129" s="961">
        <v>4409348</v>
      </c>
      <c r="AG129" s="959"/>
      <c r="AH129" s="959"/>
      <c r="AI129" s="959"/>
      <c r="AJ129" s="960"/>
      <c r="AK129" s="961">
        <v>4351471</v>
      </c>
      <c r="AL129" s="959"/>
      <c r="AM129" s="959"/>
      <c r="AN129" s="959"/>
      <c r="AO129" s="960"/>
      <c r="AP129" s="1063"/>
      <c r="AQ129" s="1064"/>
      <c r="AR129" s="1064"/>
      <c r="AS129" s="1064"/>
      <c r="AT129" s="1065"/>
      <c r="AU129" s="235"/>
      <c r="AV129" s="235"/>
      <c r="AW129" s="235"/>
      <c r="AX129" s="1054" t="s">
        <v>458</v>
      </c>
      <c r="AY129" s="950"/>
      <c r="AZ129" s="950"/>
      <c r="BA129" s="950"/>
      <c r="BB129" s="950"/>
      <c r="BC129" s="950"/>
      <c r="BD129" s="950"/>
      <c r="BE129" s="951"/>
      <c r="BF129" s="1055">
        <v>13.7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460</v>
      </c>
      <c r="X130" s="1061"/>
      <c r="Y130" s="1061"/>
      <c r="Z130" s="1062"/>
      <c r="AA130" s="958">
        <v>1184239</v>
      </c>
      <c r="AB130" s="959"/>
      <c r="AC130" s="959"/>
      <c r="AD130" s="959"/>
      <c r="AE130" s="960"/>
      <c r="AF130" s="961">
        <v>1210948</v>
      </c>
      <c r="AG130" s="959"/>
      <c r="AH130" s="959"/>
      <c r="AI130" s="959"/>
      <c r="AJ130" s="960"/>
      <c r="AK130" s="961">
        <v>1225954</v>
      </c>
      <c r="AL130" s="959"/>
      <c r="AM130" s="959"/>
      <c r="AN130" s="959"/>
      <c r="AO130" s="960"/>
      <c r="AP130" s="1063"/>
      <c r="AQ130" s="1064"/>
      <c r="AR130" s="1064"/>
      <c r="AS130" s="1064"/>
      <c r="AT130" s="1065"/>
      <c r="AU130" s="235"/>
      <c r="AV130" s="235"/>
      <c r="AW130" s="235"/>
      <c r="AX130" s="1113" t="s">
        <v>461</v>
      </c>
      <c r="AY130" s="1045"/>
      <c r="AZ130" s="1045"/>
      <c r="BA130" s="1045"/>
      <c r="BB130" s="1045"/>
      <c r="BC130" s="1045"/>
      <c r="BD130" s="1045"/>
      <c r="BE130" s="1046"/>
      <c r="BF130" s="1075">
        <v>46.1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462</v>
      </c>
      <c r="X131" s="1084"/>
      <c r="Y131" s="1084"/>
      <c r="Z131" s="1085"/>
      <c r="AA131" s="997">
        <v>3201934</v>
      </c>
      <c r="AB131" s="998"/>
      <c r="AC131" s="998"/>
      <c r="AD131" s="998"/>
      <c r="AE131" s="999"/>
      <c r="AF131" s="1000">
        <v>3198400</v>
      </c>
      <c r="AG131" s="998"/>
      <c r="AH131" s="998"/>
      <c r="AI131" s="998"/>
      <c r="AJ131" s="999"/>
      <c r="AK131" s="1000">
        <v>3125517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464</v>
      </c>
      <c r="W132" s="1101"/>
      <c r="X132" s="1101"/>
      <c r="Y132" s="1101"/>
      <c r="Z132" s="1102"/>
      <c r="AA132" s="1103">
        <v>15.82193762</v>
      </c>
      <c r="AB132" s="1104"/>
      <c r="AC132" s="1104"/>
      <c r="AD132" s="1104"/>
      <c r="AE132" s="1105"/>
      <c r="AF132" s="1106">
        <v>12.362024760000001</v>
      </c>
      <c r="AG132" s="1104"/>
      <c r="AH132" s="1104"/>
      <c r="AI132" s="1104"/>
      <c r="AJ132" s="1105"/>
      <c r="AK132" s="1106">
        <v>13.04536178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465</v>
      </c>
      <c r="W133" s="1108"/>
      <c r="X133" s="1108"/>
      <c r="Y133" s="1108"/>
      <c r="Z133" s="1109"/>
      <c r="AA133" s="1110">
        <v>17</v>
      </c>
      <c r="AB133" s="1111"/>
      <c r="AC133" s="1111"/>
      <c r="AD133" s="1111"/>
      <c r="AE133" s="1112"/>
      <c r="AF133" s="1110">
        <v>15.6</v>
      </c>
      <c r="AG133" s="1111"/>
      <c r="AH133" s="1111"/>
      <c r="AI133" s="1111"/>
      <c r="AJ133" s="1112"/>
      <c r="AK133" s="1110">
        <v>13.7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19" t="s">
        <v>473</v>
      </c>
      <c r="H9" s="1120"/>
      <c r="I9" s="1120"/>
      <c r="J9" s="1121"/>
      <c r="K9" s="263">
        <v>855563</v>
      </c>
      <c r="L9" s="264">
        <v>162933</v>
      </c>
      <c r="M9" s="265">
        <v>138183</v>
      </c>
      <c r="N9" s="266">
        <v>17.899999999999999</v>
      </c>
    </row>
    <row r="10" spans="1:16">
      <c r="A10" s="248"/>
      <c r="B10" s="244"/>
      <c r="C10" s="244"/>
      <c r="D10" s="244"/>
      <c r="E10" s="244"/>
      <c r="F10" s="244"/>
      <c r="G10" s="1119" t="s">
        <v>474</v>
      </c>
      <c r="H10" s="1120"/>
      <c r="I10" s="1120"/>
      <c r="J10" s="1121"/>
      <c r="K10" s="267">
        <v>56274</v>
      </c>
      <c r="L10" s="268">
        <v>10717</v>
      </c>
      <c r="M10" s="269">
        <v>15438</v>
      </c>
      <c r="N10" s="270">
        <v>-30.6</v>
      </c>
    </row>
    <row r="11" spans="1:16" ht="13.5" customHeight="1">
      <c r="A11" s="248"/>
      <c r="B11" s="244"/>
      <c r="C11" s="244"/>
      <c r="D11" s="244"/>
      <c r="E11" s="244"/>
      <c r="F11" s="244"/>
      <c r="G11" s="1119" t="s">
        <v>475</v>
      </c>
      <c r="H11" s="1120"/>
      <c r="I11" s="1120"/>
      <c r="J11" s="1121"/>
      <c r="K11" s="267">
        <v>139208</v>
      </c>
      <c r="L11" s="268">
        <v>26511</v>
      </c>
      <c r="M11" s="269">
        <v>22352</v>
      </c>
      <c r="N11" s="270">
        <v>18.600000000000001</v>
      </c>
    </row>
    <row r="12" spans="1:16" ht="13.5" customHeight="1">
      <c r="A12" s="248"/>
      <c r="B12" s="244"/>
      <c r="C12" s="244"/>
      <c r="D12" s="244"/>
      <c r="E12" s="244"/>
      <c r="F12" s="244"/>
      <c r="G12" s="1119" t="s">
        <v>476</v>
      </c>
      <c r="H12" s="1120"/>
      <c r="I12" s="1120"/>
      <c r="J12" s="1121"/>
      <c r="K12" s="267">
        <v>28266</v>
      </c>
      <c r="L12" s="268">
        <v>5383</v>
      </c>
      <c r="M12" s="269">
        <v>2530</v>
      </c>
      <c r="N12" s="270">
        <v>112.8</v>
      </c>
    </row>
    <row r="13" spans="1:16" ht="13.5" customHeight="1">
      <c r="A13" s="248"/>
      <c r="B13" s="244"/>
      <c r="C13" s="244"/>
      <c r="D13" s="244"/>
      <c r="E13" s="244"/>
      <c r="F13" s="244"/>
      <c r="G13" s="1119" t="s">
        <v>477</v>
      </c>
      <c r="H13" s="1120"/>
      <c r="I13" s="1120"/>
      <c r="J13" s="1121"/>
      <c r="K13" s="267" t="s">
        <v>478</v>
      </c>
      <c r="L13" s="268" t="s">
        <v>478</v>
      </c>
      <c r="M13" s="269" t="s">
        <v>478</v>
      </c>
      <c r="N13" s="270" t="s">
        <v>478</v>
      </c>
    </row>
    <row r="14" spans="1:16" ht="13.5" customHeight="1">
      <c r="A14" s="248"/>
      <c r="B14" s="244"/>
      <c r="C14" s="244"/>
      <c r="D14" s="244"/>
      <c r="E14" s="244"/>
      <c r="F14" s="244"/>
      <c r="G14" s="1119" t="s">
        <v>479</v>
      </c>
      <c r="H14" s="1120"/>
      <c r="I14" s="1120"/>
      <c r="J14" s="1121"/>
      <c r="K14" s="267">
        <v>28768</v>
      </c>
      <c r="L14" s="268">
        <v>5479</v>
      </c>
      <c r="M14" s="269">
        <v>5605</v>
      </c>
      <c r="N14" s="270">
        <v>-2.2000000000000002</v>
      </c>
    </row>
    <row r="15" spans="1:16" ht="13.5" customHeight="1">
      <c r="A15" s="248"/>
      <c r="B15" s="244"/>
      <c r="C15" s="244"/>
      <c r="D15" s="244"/>
      <c r="E15" s="244"/>
      <c r="F15" s="244"/>
      <c r="G15" s="1119" t="s">
        <v>480</v>
      </c>
      <c r="H15" s="1120"/>
      <c r="I15" s="1120"/>
      <c r="J15" s="1121"/>
      <c r="K15" s="267" t="s">
        <v>478</v>
      </c>
      <c r="L15" s="268" t="s">
        <v>478</v>
      </c>
      <c r="M15" s="269">
        <v>3103</v>
      </c>
      <c r="N15" s="270" t="s">
        <v>478</v>
      </c>
    </row>
    <row r="16" spans="1:16">
      <c r="A16" s="248"/>
      <c r="B16" s="244"/>
      <c r="C16" s="244"/>
      <c r="D16" s="244"/>
      <c r="E16" s="244"/>
      <c r="F16" s="244"/>
      <c r="G16" s="1122" t="s">
        <v>481</v>
      </c>
      <c r="H16" s="1123"/>
      <c r="I16" s="1123"/>
      <c r="J16" s="1124"/>
      <c r="K16" s="268">
        <v>-88165</v>
      </c>
      <c r="L16" s="268">
        <v>-16790</v>
      </c>
      <c r="M16" s="269">
        <v>-15159</v>
      </c>
      <c r="N16" s="270">
        <v>10.8</v>
      </c>
    </row>
    <row r="17" spans="1:16">
      <c r="A17" s="248"/>
      <c r="B17" s="244"/>
      <c r="C17" s="244"/>
      <c r="D17" s="244"/>
      <c r="E17" s="244"/>
      <c r="F17" s="244"/>
      <c r="G17" s="1122" t="s">
        <v>170</v>
      </c>
      <c r="H17" s="1123"/>
      <c r="I17" s="1123"/>
      <c r="J17" s="1124"/>
      <c r="K17" s="268">
        <v>1019914</v>
      </c>
      <c r="L17" s="268">
        <v>194232</v>
      </c>
      <c r="M17" s="269">
        <v>172052</v>
      </c>
      <c r="N17" s="270">
        <v>12.9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4" t="s">
        <v>486</v>
      </c>
      <c r="H21" s="1115"/>
      <c r="I21" s="1115"/>
      <c r="J21" s="1116"/>
      <c r="K21" s="280">
        <v>17.14</v>
      </c>
      <c r="L21" s="281">
        <v>15.52</v>
      </c>
      <c r="M21" s="282">
        <v>1.62</v>
      </c>
      <c r="N21" s="249"/>
      <c r="O21" s="283"/>
      <c r="P21" s="279"/>
    </row>
    <row r="22" spans="1:16" s="284" customFormat="1">
      <c r="A22" s="279"/>
      <c r="B22" s="249"/>
      <c r="C22" s="249"/>
      <c r="D22" s="249"/>
      <c r="E22" s="249"/>
      <c r="F22" s="249"/>
      <c r="G22" s="1114" t="s">
        <v>487</v>
      </c>
      <c r="H22" s="1115"/>
      <c r="I22" s="1115"/>
      <c r="J22" s="1116"/>
      <c r="K22" s="285">
        <v>96.8</v>
      </c>
      <c r="L22" s="286">
        <v>95.8</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30" t="s">
        <v>490</v>
      </c>
      <c r="H32" s="1131"/>
      <c r="I32" s="1131"/>
      <c r="J32" s="1132"/>
      <c r="K32" s="294">
        <v>1272607</v>
      </c>
      <c r="L32" s="294">
        <v>242355</v>
      </c>
      <c r="M32" s="295">
        <v>106666</v>
      </c>
      <c r="N32" s="296">
        <v>127.2</v>
      </c>
    </row>
    <row r="33" spans="1:16" ht="13.5" customHeight="1">
      <c r="A33" s="248"/>
      <c r="B33" s="244"/>
      <c r="C33" s="244"/>
      <c r="D33" s="244"/>
      <c r="E33" s="244"/>
      <c r="F33" s="244"/>
      <c r="G33" s="1130" t="s">
        <v>491</v>
      </c>
      <c r="H33" s="1131"/>
      <c r="I33" s="1131"/>
      <c r="J33" s="1132"/>
      <c r="K33" s="294" t="s">
        <v>478</v>
      </c>
      <c r="L33" s="294" t="s">
        <v>478</v>
      </c>
      <c r="M33" s="295" t="s">
        <v>478</v>
      </c>
      <c r="N33" s="296" t="s">
        <v>478</v>
      </c>
    </row>
    <row r="34" spans="1:16" ht="27" customHeight="1">
      <c r="A34" s="248"/>
      <c r="B34" s="244"/>
      <c r="C34" s="244"/>
      <c r="D34" s="244"/>
      <c r="E34" s="244"/>
      <c r="F34" s="244"/>
      <c r="G34" s="1130" t="s">
        <v>492</v>
      </c>
      <c r="H34" s="1131"/>
      <c r="I34" s="1131"/>
      <c r="J34" s="1132"/>
      <c r="K34" s="294" t="s">
        <v>478</v>
      </c>
      <c r="L34" s="294" t="s">
        <v>478</v>
      </c>
      <c r="M34" s="295">
        <v>439</v>
      </c>
      <c r="N34" s="296" t="s">
        <v>478</v>
      </c>
    </row>
    <row r="35" spans="1:16" ht="27" customHeight="1">
      <c r="A35" s="248"/>
      <c r="B35" s="244"/>
      <c r="C35" s="244"/>
      <c r="D35" s="244"/>
      <c r="E35" s="244"/>
      <c r="F35" s="244"/>
      <c r="G35" s="1130" t="s">
        <v>493</v>
      </c>
      <c r="H35" s="1131"/>
      <c r="I35" s="1131"/>
      <c r="J35" s="1132"/>
      <c r="K35" s="294">
        <v>336288</v>
      </c>
      <c r="L35" s="294">
        <v>64043</v>
      </c>
      <c r="M35" s="295">
        <v>24405</v>
      </c>
      <c r="N35" s="296">
        <v>162.4</v>
      </c>
    </row>
    <row r="36" spans="1:16" ht="27" customHeight="1">
      <c r="A36" s="248"/>
      <c r="B36" s="244"/>
      <c r="C36" s="244"/>
      <c r="D36" s="244"/>
      <c r="E36" s="244"/>
      <c r="F36" s="244"/>
      <c r="G36" s="1130" t="s">
        <v>494</v>
      </c>
      <c r="H36" s="1131"/>
      <c r="I36" s="1131"/>
      <c r="J36" s="1132"/>
      <c r="K36" s="294">
        <v>42767</v>
      </c>
      <c r="L36" s="294">
        <v>8145</v>
      </c>
      <c r="M36" s="295">
        <v>4847</v>
      </c>
      <c r="N36" s="296">
        <v>68</v>
      </c>
    </row>
    <row r="37" spans="1:16" ht="13.5" customHeight="1">
      <c r="A37" s="248"/>
      <c r="B37" s="244"/>
      <c r="C37" s="244"/>
      <c r="D37" s="244"/>
      <c r="E37" s="244"/>
      <c r="F37" s="244"/>
      <c r="G37" s="1130" t="s">
        <v>495</v>
      </c>
      <c r="H37" s="1131"/>
      <c r="I37" s="1131"/>
      <c r="J37" s="1132"/>
      <c r="K37" s="294">
        <v>24079</v>
      </c>
      <c r="L37" s="294">
        <v>4586</v>
      </c>
      <c r="M37" s="295">
        <v>2124</v>
      </c>
      <c r="N37" s="296">
        <v>115.9</v>
      </c>
    </row>
    <row r="38" spans="1:16" ht="27" customHeight="1">
      <c r="A38" s="248"/>
      <c r="B38" s="244"/>
      <c r="C38" s="244"/>
      <c r="D38" s="244"/>
      <c r="E38" s="244"/>
      <c r="F38" s="244"/>
      <c r="G38" s="1133" t="s">
        <v>496</v>
      </c>
      <c r="H38" s="1134"/>
      <c r="I38" s="1134"/>
      <c r="J38" s="1135"/>
      <c r="K38" s="297" t="s">
        <v>478</v>
      </c>
      <c r="L38" s="297" t="s">
        <v>478</v>
      </c>
      <c r="M38" s="298">
        <v>33</v>
      </c>
      <c r="N38" s="299" t="s">
        <v>478</v>
      </c>
      <c r="O38" s="293"/>
    </row>
    <row r="39" spans="1:16">
      <c r="A39" s="248"/>
      <c r="B39" s="244"/>
      <c r="C39" s="244"/>
      <c r="D39" s="244"/>
      <c r="E39" s="244"/>
      <c r="F39" s="244"/>
      <c r="G39" s="1133" t="s">
        <v>497</v>
      </c>
      <c r="H39" s="1134"/>
      <c r="I39" s="1134"/>
      <c r="J39" s="1135"/>
      <c r="K39" s="300">
        <v>-42052</v>
      </c>
      <c r="L39" s="300">
        <v>-8008</v>
      </c>
      <c r="M39" s="301">
        <v>-5315</v>
      </c>
      <c r="N39" s="302">
        <v>50.7</v>
      </c>
      <c r="O39" s="293"/>
    </row>
    <row r="40" spans="1:16" ht="27" customHeight="1">
      <c r="A40" s="248"/>
      <c r="B40" s="244"/>
      <c r="C40" s="244"/>
      <c r="D40" s="244"/>
      <c r="E40" s="244"/>
      <c r="F40" s="244"/>
      <c r="G40" s="1130" t="s">
        <v>498</v>
      </c>
      <c r="H40" s="1131"/>
      <c r="I40" s="1131"/>
      <c r="J40" s="1132"/>
      <c r="K40" s="300">
        <v>-1225954</v>
      </c>
      <c r="L40" s="300">
        <v>-233471</v>
      </c>
      <c r="M40" s="301">
        <v>-96584</v>
      </c>
      <c r="N40" s="302">
        <v>141.69999999999999</v>
      </c>
      <c r="O40" s="293"/>
    </row>
    <row r="41" spans="1:16">
      <c r="A41" s="248"/>
      <c r="B41" s="244"/>
      <c r="C41" s="244"/>
      <c r="D41" s="244"/>
      <c r="E41" s="244"/>
      <c r="F41" s="244"/>
      <c r="G41" s="1136" t="s">
        <v>281</v>
      </c>
      <c r="H41" s="1137"/>
      <c r="I41" s="1137"/>
      <c r="J41" s="1138"/>
      <c r="K41" s="294">
        <v>407735</v>
      </c>
      <c r="L41" s="300">
        <v>77649</v>
      </c>
      <c r="M41" s="301">
        <v>36615</v>
      </c>
      <c r="N41" s="302">
        <v>112.1</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5" t="s">
        <v>468</v>
      </c>
      <c r="J49" s="1127" t="s">
        <v>502</v>
      </c>
      <c r="K49" s="1128"/>
      <c r="L49" s="1128"/>
      <c r="M49" s="1128"/>
      <c r="N49" s="1129"/>
    </row>
    <row r="50" spans="1:14">
      <c r="A50" s="248"/>
      <c r="B50" s="244"/>
      <c r="C50" s="244"/>
      <c r="D50" s="244"/>
      <c r="E50" s="244"/>
      <c r="F50" s="244"/>
      <c r="G50" s="312"/>
      <c r="H50" s="313"/>
      <c r="I50" s="1126"/>
      <c r="J50" s="314" t="s">
        <v>503</v>
      </c>
      <c r="K50" s="315" t="s">
        <v>504</v>
      </c>
      <c r="L50" s="316" t="s">
        <v>505</v>
      </c>
      <c r="M50" s="317" t="s">
        <v>506</v>
      </c>
      <c r="N50" s="318" t="s">
        <v>507</v>
      </c>
    </row>
    <row r="51" spans="1:14">
      <c r="A51" s="248"/>
      <c r="B51" s="244"/>
      <c r="C51" s="244"/>
      <c r="D51" s="244"/>
      <c r="E51" s="244"/>
      <c r="F51" s="244"/>
      <c r="G51" s="310" t="s">
        <v>508</v>
      </c>
      <c r="H51" s="311"/>
      <c r="I51" s="319">
        <v>1579384</v>
      </c>
      <c r="J51" s="320">
        <v>282588</v>
      </c>
      <c r="K51" s="321">
        <v>-21.5</v>
      </c>
      <c r="L51" s="322">
        <v>192544</v>
      </c>
      <c r="M51" s="323">
        <v>10.4</v>
      </c>
      <c r="N51" s="324">
        <v>-31.9</v>
      </c>
    </row>
    <row r="52" spans="1:14">
      <c r="A52" s="248"/>
      <c r="B52" s="244"/>
      <c r="C52" s="244"/>
      <c r="D52" s="244"/>
      <c r="E52" s="244"/>
      <c r="F52" s="244"/>
      <c r="G52" s="325"/>
      <c r="H52" s="326" t="s">
        <v>509</v>
      </c>
      <c r="I52" s="327">
        <v>987267</v>
      </c>
      <c r="J52" s="328">
        <v>176645</v>
      </c>
      <c r="K52" s="329">
        <v>-16.100000000000001</v>
      </c>
      <c r="L52" s="330">
        <v>82235</v>
      </c>
      <c r="M52" s="331">
        <v>-8.1</v>
      </c>
      <c r="N52" s="332">
        <v>-8</v>
      </c>
    </row>
    <row r="53" spans="1:14">
      <c r="A53" s="248"/>
      <c r="B53" s="244"/>
      <c r="C53" s="244"/>
      <c r="D53" s="244"/>
      <c r="E53" s="244"/>
      <c r="F53" s="244"/>
      <c r="G53" s="310" t="s">
        <v>510</v>
      </c>
      <c r="H53" s="311"/>
      <c r="I53" s="319">
        <v>1457932</v>
      </c>
      <c r="J53" s="320">
        <v>265175</v>
      </c>
      <c r="K53" s="321">
        <v>-6.2</v>
      </c>
      <c r="L53" s="322">
        <v>146140</v>
      </c>
      <c r="M53" s="323">
        <v>-24.1</v>
      </c>
      <c r="N53" s="324">
        <v>17.899999999999999</v>
      </c>
    </row>
    <row r="54" spans="1:14">
      <c r="A54" s="248"/>
      <c r="B54" s="244"/>
      <c r="C54" s="244"/>
      <c r="D54" s="244"/>
      <c r="E54" s="244"/>
      <c r="F54" s="244"/>
      <c r="G54" s="325"/>
      <c r="H54" s="326" t="s">
        <v>509</v>
      </c>
      <c r="I54" s="327">
        <v>573145</v>
      </c>
      <c r="J54" s="328">
        <v>104246</v>
      </c>
      <c r="K54" s="329">
        <v>-41</v>
      </c>
      <c r="L54" s="330">
        <v>75451</v>
      </c>
      <c r="M54" s="331">
        <v>-8.1999999999999993</v>
      </c>
      <c r="N54" s="332">
        <v>-32.799999999999997</v>
      </c>
    </row>
    <row r="55" spans="1:14">
      <c r="A55" s="248"/>
      <c r="B55" s="244"/>
      <c r="C55" s="244"/>
      <c r="D55" s="244"/>
      <c r="E55" s="244"/>
      <c r="F55" s="244"/>
      <c r="G55" s="310" t="s">
        <v>511</v>
      </c>
      <c r="H55" s="311"/>
      <c r="I55" s="319">
        <v>1055044</v>
      </c>
      <c r="J55" s="320">
        <v>193302</v>
      </c>
      <c r="K55" s="321">
        <v>-27.1</v>
      </c>
      <c r="L55" s="322">
        <v>146641</v>
      </c>
      <c r="M55" s="323">
        <v>0.3</v>
      </c>
      <c r="N55" s="324">
        <v>-27.4</v>
      </c>
    </row>
    <row r="56" spans="1:14">
      <c r="A56" s="248"/>
      <c r="B56" s="244"/>
      <c r="C56" s="244"/>
      <c r="D56" s="244"/>
      <c r="E56" s="244"/>
      <c r="F56" s="244"/>
      <c r="G56" s="325"/>
      <c r="H56" s="326" t="s">
        <v>509</v>
      </c>
      <c r="I56" s="327">
        <v>251680</v>
      </c>
      <c r="J56" s="328">
        <v>46112</v>
      </c>
      <c r="K56" s="329">
        <v>-55.8</v>
      </c>
      <c r="L56" s="330">
        <v>68142</v>
      </c>
      <c r="M56" s="331">
        <v>-9.6999999999999993</v>
      </c>
      <c r="N56" s="332">
        <v>-46.1</v>
      </c>
    </row>
    <row r="57" spans="1:14">
      <c r="A57" s="248"/>
      <c r="B57" s="244"/>
      <c r="C57" s="244"/>
      <c r="D57" s="244"/>
      <c r="E57" s="244"/>
      <c r="F57" s="244"/>
      <c r="G57" s="310" t="s">
        <v>512</v>
      </c>
      <c r="H57" s="311"/>
      <c r="I57" s="319">
        <v>1045817</v>
      </c>
      <c r="J57" s="320">
        <v>194354</v>
      </c>
      <c r="K57" s="321">
        <v>0.5</v>
      </c>
      <c r="L57" s="322">
        <v>174587</v>
      </c>
      <c r="M57" s="323">
        <v>19.100000000000001</v>
      </c>
      <c r="N57" s="324">
        <v>-18.600000000000001</v>
      </c>
    </row>
    <row r="58" spans="1:14">
      <c r="A58" s="248"/>
      <c r="B58" s="244"/>
      <c r="C58" s="244"/>
      <c r="D58" s="244"/>
      <c r="E58" s="244"/>
      <c r="F58" s="244"/>
      <c r="G58" s="325"/>
      <c r="H58" s="326" t="s">
        <v>509</v>
      </c>
      <c r="I58" s="327">
        <v>254557</v>
      </c>
      <c r="J58" s="328">
        <v>47307</v>
      </c>
      <c r="K58" s="329">
        <v>2.6</v>
      </c>
      <c r="L58" s="330">
        <v>79695</v>
      </c>
      <c r="M58" s="331">
        <v>17</v>
      </c>
      <c r="N58" s="332">
        <v>-14.4</v>
      </c>
    </row>
    <row r="59" spans="1:14">
      <c r="A59" s="248"/>
      <c r="B59" s="244"/>
      <c r="C59" s="244"/>
      <c r="D59" s="244"/>
      <c r="E59" s="244"/>
      <c r="F59" s="244"/>
      <c r="G59" s="310" t="s">
        <v>513</v>
      </c>
      <c r="H59" s="311"/>
      <c r="I59" s="319">
        <v>1496948</v>
      </c>
      <c r="J59" s="320">
        <v>285079</v>
      </c>
      <c r="K59" s="321">
        <v>46.7</v>
      </c>
      <c r="L59" s="322">
        <v>175675</v>
      </c>
      <c r="M59" s="323">
        <v>0.6</v>
      </c>
      <c r="N59" s="324">
        <v>46.1</v>
      </c>
    </row>
    <row r="60" spans="1:14">
      <c r="A60" s="248"/>
      <c r="B60" s="244"/>
      <c r="C60" s="244"/>
      <c r="D60" s="244"/>
      <c r="E60" s="244"/>
      <c r="F60" s="244"/>
      <c r="G60" s="325"/>
      <c r="H60" s="326" t="s">
        <v>509</v>
      </c>
      <c r="I60" s="333">
        <v>531143</v>
      </c>
      <c r="J60" s="328">
        <v>101151</v>
      </c>
      <c r="K60" s="329">
        <v>113.8</v>
      </c>
      <c r="L60" s="330">
        <v>87698</v>
      </c>
      <c r="M60" s="331">
        <v>10</v>
      </c>
      <c r="N60" s="332">
        <v>103.8</v>
      </c>
    </row>
    <row r="61" spans="1:14">
      <c r="A61" s="248"/>
      <c r="B61" s="244"/>
      <c r="C61" s="244"/>
      <c r="D61" s="244"/>
      <c r="E61" s="244"/>
      <c r="F61" s="244"/>
      <c r="G61" s="310" t="s">
        <v>514</v>
      </c>
      <c r="H61" s="334"/>
      <c r="I61" s="335">
        <v>1327025</v>
      </c>
      <c r="J61" s="336">
        <v>244100</v>
      </c>
      <c r="K61" s="337">
        <v>-1.5</v>
      </c>
      <c r="L61" s="338">
        <v>167117</v>
      </c>
      <c r="M61" s="339">
        <v>1.3</v>
      </c>
      <c r="N61" s="324">
        <v>-2.8</v>
      </c>
    </row>
    <row r="62" spans="1:14">
      <c r="A62" s="248"/>
      <c r="B62" s="244"/>
      <c r="C62" s="244"/>
      <c r="D62" s="244"/>
      <c r="E62" s="244"/>
      <c r="F62" s="244"/>
      <c r="G62" s="325"/>
      <c r="H62" s="326" t="s">
        <v>509</v>
      </c>
      <c r="I62" s="327">
        <v>519558</v>
      </c>
      <c r="J62" s="328">
        <v>95092</v>
      </c>
      <c r="K62" s="329">
        <v>0.7</v>
      </c>
      <c r="L62" s="330">
        <v>78644</v>
      </c>
      <c r="M62" s="331">
        <v>0.2</v>
      </c>
      <c r="N62" s="332">
        <v>0.5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13.57</v>
      </c>
      <c r="G47" s="12">
        <v>14.16</v>
      </c>
      <c r="H47" s="12">
        <v>14.1</v>
      </c>
      <c r="I47" s="12">
        <v>14.03</v>
      </c>
      <c r="J47" s="13">
        <v>14.25</v>
      </c>
    </row>
    <row r="48" spans="2:10" ht="57.75" customHeight="1">
      <c r="B48" s="14"/>
      <c r="C48" s="1141" t="s">
        <v>4</v>
      </c>
      <c r="D48" s="1141"/>
      <c r="E48" s="1142"/>
      <c r="F48" s="15">
        <v>1.48</v>
      </c>
      <c r="G48" s="16">
        <v>0.71</v>
      </c>
      <c r="H48" s="16">
        <v>1.99</v>
      </c>
      <c r="I48" s="16">
        <v>2.75</v>
      </c>
      <c r="J48" s="17">
        <v>1.2</v>
      </c>
    </row>
    <row r="49" spans="2:10" ht="57.75" customHeight="1" thickBot="1">
      <c r="B49" s="18"/>
      <c r="C49" s="1143" t="s">
        <v>5</v>
      </c>
      <c r="D49" s="1143"/>
      <c r="E49" s="1144"/>
      <c r="F49" s="19">
        <v>9.18</v>
      </c>
      <c r="G49" s="20">
        <v>7.06</v>
      </c>
      <c r="H49" s="20">
        <v>8.94</v>
      </c>
      <c r="I49" s="20">
        <v>8.75</v>
      </c>
      <c r="J49" s="21">
        <v>6.51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521</v>
      </c>
      <c r="D34" s="1151"/>
      <c r="E34" s="1152"/>
      <c r="F34" s="32">
        <v>1.82</v>
      </c>
      <c r="G34" s="33">
        <v>4.33</v>
      </c>
      <c r="H34" s="33">
        <v>4.7699999999999996</v>
      </c>
      <c r="I34" s="33">
        <v>4.72</v>
      </c>
      <c r="J34" s="34">
        <v>4.68</v>
      </c>
      <c r="K34" s="22"/>
      <c r="L34" s="22"/>
      <c r="M34" s="22"/>
      <c r="N34" s="22"/>
      <c r="O34" s="22"/>
      <c r="P34" s="22"/>
    </row>
    <row r="35" spans="1:16" ht="39" customHeight="1">
      <c r="A35" s="22"/>
      <c r="B35" s="35"/>
      <c r="C35" s="1145" t="s">
        <v>522</v>
      </c>
      <c r="D35" s="1146"/>
      <c r="E35" s="1147"/>
      <c r="F35" s="36">
        <v>1.64</v>
      </c>
      <c r="G35" s="37">
        <v>0.88</v>
      </c>
      <c r="H35" s="37">
        <v>1.98</v>
      </c>
      <c r="I35" s="37">
        <v>2.75</v>
      </c>
      <c r="J35" s="38">
        <v>1.19</v>
      </c>
      <c r="K35" s="22"/>
      <c r="L35" s="22"/>
      <c r="M35" s="22"/>
      <c r="N35" s="22"/>
      <c r="O35" s="22"/>
      <c r="P35" s="22"/>
    </row>
    <row r="36" spans="1:16" ht="39" customHeight="1">
      <c r="A36" s="22"/>
      <c r="B36" s="35"/>
      <c r="C36" s="1145" t="s">
        <v>523</v>
      </c>
      <c r="D36" s="1146"/>
      <c r="E36" s="1147"/>
      <c r="F36" s="36">
        <v>0.13</v>
      </c>
      <c r="G36" s="37">
        <v>0.02</v>
      </c>
      <c r="H36" s="37">
        <v>0.24</v>
      </c>
      <c r="I36" s="37">
        <v>0.61</v>
      </c>
      <c r="J36" s="38">
        <v>0.19</v>
      </c>
      <c r="K36" s="22"/>
      <c r="L36" s="22"/>
      <c r="M36" s="22"/>
      <c r="N36" s="22"/>
      <c r="O36" s="22"/>
      <c r="P36" s="22"/>
    </row>
    <row r="37" spans="1:16" ht="39" customHeight="1">
      <c r="A37" s="22"/>
      <c r="B37" s="35"/>
      <c r="C37" s="1145" t="s">
        <v>524</v>
      </c>
      <c r="D37" s="1146"/>
      <c r="E37" s="1147"/>
      <c r="F37" s="36">
        <v>0.15</v>
      </c>
      <c r="G37" s="37">
        <v>0.12</v>
      </c>
      <c r="H37" s="37">
        <v>0.02</v>
      </c>
      <c r="I37" s="37">
        <v>0.04</v>
      </c>
      <c r="J37" s="38">
        <v>0.11</v>
      </c>
      <c r="K37" s="22"/>
      <c r="L37" s="22"/>
      <c r="M37" s="22"/>
      <c r="N37" s="22"/>
      <c r="O37" s="22"/>
      <c r="P37" s="22"/>
    </row>
    <row r="38" spans="1:16" ht="39" customHeight="1">
      <c r="A38" s="22"/>
      <c r="B38" s="35"/>
      <c r="C38" s="1145" t="s">
        <v>525</v>
      </c>
      <c r="D38" s="1146"/>
      <c r="E38" s="1147"/>
      <c r="F38" s="36">
        <v>0</v>
      </c>
      <c r="G38" s="37">
        <v>0.06</v>
      </c>
      <c r="H38" s="37">
        <v>0.05</v>
      </c>
      <c r="I38" s="37">
        <v>0.01</v>
      </c>
      <c r="J38" s="38">
        <v>0.1</v>
      </c>
      <c r="K38" s="22"/>
      <c r="L38" s="22"/>
      <c r="M38" s="22"/>
      <c r="N38" s="22"/>
      <c r="O38" s="22"/>
      <c r="P38" s="22"/>
    </row>
    <row r="39" spans="1:16" ht="39" customHeight="1">
      <c r="A39" s="22"/>
      <c r="B39" s="35"/>
      <c r="C39" s="1145" t="s">
        <v>526</v>
      </c>
      <c r="D39" s="1146"/>
      <c r="E39" s="1147"/>
      <c r="F39" s="36">
        <v>7.0000000000000007E-2</v>
      </c>
      <c r="G39" s="37">
        <v>0.08</v>
      </c>
      <c r="H39" s="37">
        <v>0.01</v>
      </c>
      <c r="I39" s="37">
        <v>0</v>
      </c>
      <c r="J39" s="38">
        <v>0.08</v>
      </c>
      <c r="K39" s="22"/>
      <c r="L39" s="22"/>
      <c r="M39" s="22"/>
      <c r="N39" s="22"/>
      <c r="O39" s="22"/>
      <c r="P39" s="22"/>
    </row>
    <row r="40" spans="1:16" ht="39" customHeight="1">
      <c r="A40" s="22"/>
      <c r="B40" s="35"/>
      <c r="C40" s="1145" t="s">
        <v>527</v>
      </c>
      <c r="D40" s="1146"/>
      <c r="E40" s="1147"/>
      <c r="F40" s="36">
        <v>0.01</v>
      </c>
      <c r="G40" s="37">
        <v>0.01</v>
      </c>
      <c r="H40" s="37">
        <v>0.08</v>
      </c>
      <c r="I40" s="37">
        <v>0.1</v>
      </c>
      <c r="J40" s="38">
        <v>0.02</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528</v>
      </c>
      <c r="D42" s="1146"/>
      <c r="E42" s="1147"/>
      <c r="F42" s="36" t="s">
        <v>529</v>
      </c>
      <c r="G42" s="37" t="s">
        <v>530</v>
      </c>
      <c r="H42" s="37" t="s">
        <v>478</v>
      </c>
      <c r="I42" s="37" t="s">
        <v>478</v>
      </c>
      <c r="J42" s="38" t="s">
        <v>478</v>
      </c>
      <c r="K42" s="22"/>
      <c r="L42" s="22"/>
      <c r="M42" s="22"/>
      <c r="N42" s="22"/>
      <c r="O42" s="22"/>
      <c r="P42" s="22"/>
    </row>
    <row r="43" spans="1:16" ht="39" customHeight="1" thickBot="1">
      <c r="A43" s="22"/>
      <c r="B43" s="40"/>
      <c r="C43" s="1148" t="s">
        <v>531</v>
      </c>
      <c r="D43" s="1149"/>
      <c r="E43" s="1150"/>
      <c r="F43" s="41">
        <v>0</v>
      </c>
      <c r="G43" s="42" t="s">
        <v>478</v>
      </c>
      <c r="H43" s="42">
        <v>0</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1482</v>
      </c>
      <c r="L45" s="60">
        <v>1454</v>
      </c>
      <c r="M45" s="60">
        <v>1298</v>
      </c>
      <c r="N45" s="60">
        <v>1219</v>
      </c>
      <c r="O45" s="61">
        <v>1273</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15</v>
      </c>
      <c r="F48" s="1155"/>
      <c r="G48" s="1155"/>
      <c r="H48" s="1155"/>
      <c r="I48" s="1155"/>
      <c r="J48" s="1156"/>
      <c r="K48" s="63">
        <v>350</v>
      </c>
      <c r="L48" s="64">
        <v>350</v>
      </c>
      <c r="M48" s="64">
        <v>365</v>
      </c>
      <c r="N48" s="64">
        <v>361</v>
      </c>
      <c r="O48" s="65">
        <v>336</v>
      </c>
      <c r="P48" s="48"/>
      <c r="Q48" s="48"/>
      <c r="R48" s="48"/>
      <c r="S48" s="48"/>
      <c r="T48" s="48"/>
      <c r="U48" s="48"/>
    </row>
    <row r="49" spans="1:21" ht="30.75" customHeight="1">
      <c r="A49" s="48"/>
      <c r="B49" s="1163"/>
      <c r="C49" s="1164"/>
      <c r="D49" s="62"/>
      <c r="E49" s="1155" t="s">
        <v>16</v>
      </c>
      <c r="F49" s="1155"/>
      <c r="G49" s="1155"/>
      <c r="H49" s="1155"/>
      <c r="I49" s="1155"/>
      <c r="J49" s="1156"/>
      <c r="K49" s="63">
        <v>40</v>
      </c>
      <c r="L49" s="64">
        <v>39</v>
      </c>
      <c r="M49" s="64">
        <v>44</v>
      </c>
      <c r="N49" s="64">
        <v>45</v>
      </c>
      <c r="O49" s="65">
        <v>43</v>
      </c>
      <c r="P49" s="48"/>
      <c r="Q49" s="48"/>
      <c r="R49" s="48"/>
      <c r="S49" s="48"/>
      <c r="T49" s="48"/>
      <c r="U49" s="48"/>
    </row>
    <row r="50" spans="1:21" ht="30.75" customHeight="1">
      <c r="A50" s="48"/>
      <c r="B50" s="1163"/>
      <c r="C50" s="1164"/>
      <c r="D50" s="62"/>
      <c r="E50" s="1155" t="s">
        <v>17</v>
      </c>
      <c r="F50" s="1155"/>
      <c r="G50" s="1155"/>
      <c r="H50" s="1155"/>
      <c r="I50" s="1155"/>
      <c r="J50" s="1156"/>
      <c r="K50" s="63">
        <v>30</v>
      </c>
      <c r="L50" s="64">
        <v>29</v>
      </c>
      <c r="M50" s="64">
        <v>29</v>
      </c>
      <c r="N50" s="64">
        <v>26</v>
      </c>
      <c r="O50" s="65">
        <v>24</v>
      </c>
      <c r="P50" s="48"/>
      <c r="Q50" s="48"/>
      <c r="R50" s="48"/>
      <c r="S50" s="48"/>
      <c r="T50" s="48"/>
      <c r="U50" s="48"/>
    </row>
    <row r="51" spans="1:21" ht="30.75" customHeight="1">
      <c r="A51" s="48"/>
      <c r="B51" s="1165"/>
      <c r="C51" s="1166"/>
      <c r="D51" s="66"/>
      <c r="E51" s="1155" t="s">
        <v>18</v>
      </c>
      <c r="F51" s="1155"/>
      <c r="G51" s="1155"/>
      <c r="H51" s="1155"/>
      <c r="I51" s="1155"/>
      <c r="J51" s="1156"/>
      <c r="K51" s="63" t="s">
        <v>478</v>
      </c>
      <c r="L51" s="64" t="s">
        <v>478</v>
      </c>
      <c r="M51" s="64" t="s">
        <v>478</v>
      </c>
      <c r="N51" s="64" t="s">
        <v>478</v>
      </c>
      <c r="O51" s="65" t="s">
        <v>478</v>
      </c>
      <c r="P51" s="48"/>
      <c r="Q51" s="48"/>
      <c r="R51" s="48"/>
      <c r="S51" s="48"/>
      <c r="T51" s="48"/>
      <c r="U51" s="48"/>
    </row>
    <row r="52" spans="1:21" ht="30.75" customHeight="1">
      <c r="A52" s="48"/>
      <c r="B52" s="1153" t="s">
        <v>19</v>
      </c>
      <c r="C52" s="1154"/>
      <c r="D52" s="66"/>
      <c r="E52" s="1155" t="s">
        <v>20</v>
      </c>
      <c r="F52" s="1155"/>
      <c r="G52" s="1155"/>
      <c r="H52" s="1155"/>
      <c r="I52" s="1155"/>
      <c r="J52" s="1156"/>
      <c r="K52" s="63">
        <v>1361</v>
      </c>
      <c r="L52" s="64">
        <v>1291</v>
      </c>
      <c r="M52" s="64">
        <v>1228</v>
      </c>
      <c r="N52" s="64">
        <v>1256</v>
      </c>
      <c r="O52" s="65">
        <v>1269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541</v>
      </c>
      <c r="L53" s="69">
        <v>581</v>
      </c>
      <c r="M53" s="69">
        <v>508</v>
      </c>
      <c r="N53" s="69">
        <v>395</v>
      </c>
      <c r="O53" s="70">
        <v>407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2016-05-09T03:56:46Z</cp:lastPrinted>
  <dcterms:created xsi:type="dcterms:W3CDTF">2016-02-15T01:57:48Z</dcterms:created>
  <dcterms:modified xsi:type="dcterms:W3CDTF">2016-05-09T07:07:22Z</dcterms:modified>
  <cp:category/>
</cp:coreProperties>
</file>