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財政課\３．公営企業\03　経営比較分析表\Ｒ ５\2.各課作成分\駐車場\"/>
    </mc:Choice>
  </mc:AlternateContent>
  <xr:revisionPtr revIDLastSave="0" documentId="13_ncr:1_{80E97A42-62A6-4249-B0D4-6BF71F2168C7}" xr6:coauthVersionLast="47" xr6:coauthVersionMax="47" xr10:uidLastSave="{00000000-0000-0000-0000-000000000000}"/>
  <workbookProtection workbookAlgorithmName="SHA-512" workbookHashValue="0e6f9X5sUcvqYQxp/ucfBsGd9CTgGd2slrqYXQ6wuY6ejmWJHWhwkHIRe+4QGmOPTtgIe28CavAIQQgmPqgALQ==" workbookSaltValue="X/i72USgoUDWtfrk2OqQBQ==" workbookSpinCount="100000" lockStructure="1"/>
  <bookViews>
    <workbookView xWindow="-108" yWindow="-108" windowWidth="23256" windowHeight="12576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LH32" i="4" s="1"/>
  <c r="DR7" i="5"/>
  <c r="DQ7" i="5"/>
  <c r="JV32" i="4" s="1"/>
  <c r="DP7" i="5"/>
  <c r="DO7" i="5"/>
  <c r="MA31" i="4" s="1"/>
  <c r="DN7" i="5"/>
  <c r="DM7" i="5"/>
  <c r="KO31" i="4" s="1"/>
  <c r="DL7" i="5"/>
  <c r="DK7" i="5"/>
  <c r="JC31" i="4" s="1"/>
  <c r="DI7" i="5"/>
  <c r="DH7" i="5"/>
  <c r="LT78" i="4" s="1"/>
  <c r="DG7" i="5"/>
  <c r="DF7" i="5"/>
  <c r="KP78" i="4" s="1"/>
  <c r="DE7" i="5"/>
  <c r="DD7" i="5"/>
  <c r="MI77" i="4" s="1"/>
  <c r="DC7" i="5"/>
  <c r="DB7" i="5"/>
  <c r="LE77" i="4" s="1"/>
  <c r="DA7" i="5"/>
  <c r="CZ7" i="5"/>
  <c r="KA77" i="4" s="1"/>
  <c r="CN7" i="5"/>
  <c r="CM7" i="5"/>
  <c r="CV67" i="4" s="1"/>
  <c r="BZ7" i="5"/>
  <c r="BY7" i="5"/>
  <c r="LH53" i="4" s="1"/>
  <c r="BX7" i="5"/>
  <c r="BW7" i="5"/>
  <c r="JV53" i="4" s="1"/>
  <c r="BV7" i="5"/>
  <c r="BU7" i="5"/>
  <c r="MA52" i="4" s="1"/>
  <c r="BT7" i="5"/>
  <c r="BS7" i="5"/>
  <c r="KO52" i="4" s="1"/>
  <c r="BR7" i="5"/>
  <c r="BQ7" i="5"/>
  <c r="JC52" i="4" s="1"/>
  <c r="BO7" i="5"/>
  <c r="BN7" i="5"/>
  <c r="BM7" i="5"/>
  <c r="BL7" i="5"/>
  <c r="BK7" i="5"/>
  <c r="BJ7" i="5"/>
  <c r="BI7" i="5"/>
  <c r="BH7" i="5"/>
  <c r="BG7" i="5"/>
  <c r="BF7" i="5"/>
  <c r="BD7" i="5"/>
  <c r="BC7" i="5"/>
  <c r="BZ53" i="4" s="1"/>
  <c r="BB7" i="5"/>
  <c r="BA7" i="5"/>
  <c r="AN53" i="4" s="1"/>
  <c r="AZ7" i="5"/>
  <c r="AY7" i="5"/>
  <c r="CS52" i="4" s="1"/>
  <c r="AX7" i="5"/>
  <c r="AW7" i="5"/>
  <c r="BG52" i="4" s="1"/>
  <c r="AV7" i="5"/>
  <c r="AU7" i="5"/>
  <c r="U52" i="4" s="1"/>
  <c r="AS7" i="5"/>
  <c r="AR7" i="5"/>
  <c r="AQ7" i="5"/>
  <c r="AP7" i="5"/>
  <c r="AO7" i="5"/>
  <c r="AN7" i="5"/>
  <c r="AM7" i="5"/>
  <c r="AL7" i="5"/>
  <c r="AK7" i="5"/>
  <c r="AJ7" i="5"/>
  <c r="AH7" i="5"/>
  <c r="AG7" i="5"/>
  <c r="BZ32" i="4" s="1"/>
  <c r="AF7" i="5"/>
  <c r="AE7" i="5"/>
  <c r="AN32" i="4" s="1"/>
  <c r="AD7" i="5"/>
  <c r="AC7" i="5"/>
  <c r="CS31" i="4" s="1"/>
  <c r="AB7" i="5"/>
  <c r="AA7" i="5"/>
  <c r="BG31" i="4" s="1"/>
  <c r="Z7" i="5"/>
  <c r="Y7" i="5"/>
  <c r="U31" i="4" s="1"/>
  <c r="X7" i="5"/>
  <c r="W7" i="5"/>
  <c r="JQ10" i="4" s="1"/>
  <c r="V7" i="5"/>
  <c r="U7" i="5"/>
  <c r="T7" i="5"/>
  <c r="S7" i="5"/>
  <c r="R7" i="5"/>
  <c r="Q7" i="5"/>
  <c r="P7" i="5"/>
  <c r="O7" i="5"/>
  <c r="B10" i="4" s="1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D88" i="4"/>
  <c r="C88" i="4"/>
  <c r="MI78" i="4"/>
  <c r="LE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MA53" i="4"/>
  <c r="KO53" i="4"/>
  <c r="JC53" i="4"/>
  <c r="HJ53" i="4"/>
  <c r="GQ53" i="4"/>
  <c r="FX53" i="4"/>
  <c r="FE53" i="4"/>
  <c r="EL53" i="4"/>
  <c r="CS53" i="4"/>
  <c r="BG53" i="4"/>
  <c r="U53" i="4"/>
  <c r="LH52" i="4"/>
  <c r="JV52" i="4"/>
  <c r="HJ52" i="4"/>
  <c r="GQ52" i="4"/>
  <c r="FX52" i="4"/>
  <c r="FE52" i="4"/>
  <c r="EL52" i="4"/>
  <c r="BZ52" i="4"/>
  <c r="AN52" i="4"/>
  <c r="MA32" i="4"/>
  <c r="KO32" i="4"/>
  <c r="JC32" i="4"/>
  <c r="HJ32" i="4"/>
  <c r="GQ32" i="4"/>
  <c r="FX32" i="4"/>
  <c r="FE32" i="4"/>
  <c r="EL32" i="4"/>
  <c r="CS32" i="4"/>
  <c r="BG32" i="4"/>
  <c r="U32" i="4"/>
  <c r="LH31" i="4"/>
  <c r="JV31" i="4"/>
  <c r="HJ31" i="4"/>
  <c r="GQ31" i="4"/>
  <c r="FX31" i="4"/>
  <c r="FE31" i="4"/>
  <c r="EL31" i="4"/>
  <c r="BZ31" i="4"/>
  <c r="AN31" i="4"/>
  <c r="LJ10" i="4"/>
  <c r="HX10" i="4"/>
  <c r="DU10" i="4"/>
  <c r="CF10" i="4"/>
  <c r="LJ8" i="4"/>
  <c r="JQ8" i="4"/>
  <c r="HX8" i="4"/>
  <c r="FJ8" i="4"/>
  <c r="DU8" i="4"/>
  <c r="CF8" i="4"/>
  <c r="AQ8" i="4"/>
  <c r="B8" i="4"/>
  <c r="B6" i="4"/>
  <c r="MI76" i="4" l="1"/>
  <c r="HJ51" i="4"/>
  <c r="MA30" i="4"/>
  <c r="HJ30" i="4"/>
  <c r="CS30" i="4"/>
  <c r="IT76" i="4"/>
  <c r="CS51" i="4"/>
  <c r="BZ76" i="4"/>
  <c r="MA51" i="4"/>
  <c r="C11" i="5"/>
  <c r="D11" i="5"/>
  <c r="E11" i="5"/>
  <c r="B11" i="5"/>
  <c r="BK76" i="4" l="1"/>
  <c r="LH51" i="4"/>
  <c r="BZ51" i="4"/>
  <c r="LT76" i="4"/>
  <c r="GQ51" i="4"/>
  <c r="LH30" i="4"/>
  <c r="IE76" i="4"/>
  <c r="GQ30" i="4"/>
  <c r="BZ30" i="4"/>
  <c r="FX30" i="4"/>
  <c r="BG30" i="4"/>
  <c r="LE76" i="4"/>
  <c r="KO30" i="4"/>
  <c r="BG51" i="4"/>
  <c r="AV76" i="4"/>
  <c r="KO51" i="4"/>
  <c r="FX51" i="4"/>
  <c r="HP76" i="4"/>
  <c r="FE51" i="4"/>
  <c r="HA76" i="4"/>
  <c r="AN51" i="4"/>
  <c r="FE30" i="4"/>
  <c r="AN30" i="4"/>
  <c r="AG76" i="4"/>
  <c r="JV51" i="4"/>
  <c r="KP76" i="4"/>
  <c r="JV30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<sst xmlns="http://schemas.openxmlformats.org/spreadsheetml/2006/main" count="278" uniqueCount="130">
  <si>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</si>
  <si>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</si>
  <si>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</si>
  <si>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</si>
  <si>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</si>
  <si>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</si>
  <si>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</si>
  <si>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</si>
  <si>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</si>
  <si>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</si>
  <si>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</si>
  <si>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</si>
  <si>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</si>
  <si>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</si>
  <si>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</si>
  <si>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</si>
  <si>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</si>
  <si>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</si>
  <si>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</si>
  <si>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</si>
  <si>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</si>
  <si>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</si>
  <si>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</si>
  <si>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</si>
  <si>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</si>
  <si>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</si>
  <si>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</si>
  <si>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</si>
  <si>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</si>
  <si>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</si>
  <si>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</si>
  <si>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</si>
  <si>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</si>
  <si>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</si>
  <si>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</si>
  <si>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</si>
  <si>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</si>
  <si>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</si>
  <si>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</si>
  <si>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</si>
  <si>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</si>
  <si>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</si>
  <si>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</si>
  <si>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</si>
  <si>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</si>
  <si>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</si>
  <si>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</si>
  <si>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</si>
  <si>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</si>
  <si>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</si>
  <si>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</si>
  <si>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</si>
  <si>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</si>
  <si>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</si>
  <si>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</si>
  <si>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</si>
  <si>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</si>
  <si>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</si>
  <si>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</si>
  <si>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</si>
  <si>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</si>
  <si>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</si>
  <si>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</si>
  <si>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</si>
  <si>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</si>
  <si>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</si>
  <si>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</si>
  <si>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</si>
  <si>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</si>
  <si>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</si>
  <si>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</si>
  <si>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</si>
  <si>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</si>
  <si>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</si>
  <si>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</si>
  <si>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</si>
  <si>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</si>
  <si>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</si>
  <si>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</si>
  <si>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</si>
  <si>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</si>
  <si>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</si>
  <si>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</si>
  <si>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</si>
  <si>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</si>
  <si>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</si>
  <si>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</si>
  <si>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</si>
  <si>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</si>
  <si>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</si>
  <si>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</si>
  <si>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</si>
  <si>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</si>
  <si>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</si>
  <si>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</si>
  <si>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</si>
  <si>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</si>
  <si>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</si>
  <si>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</si>
  <si>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</si>
  <si>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</si>
  <si>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</si>
  <si>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</si>
  <si>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</si>
  <si>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</si>
  <si>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</si>
  <si>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</si>
  <si>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</si>
  <si>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島根県　隠岐の島町</t>
  </si>
  <si>
    <t>西郷港埠頭第一駐車場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</si>
  <si>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</si>
  <si>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</si>
  <si>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</si>
  <si>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</si>
  <si>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</si>
  <si>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</si>
  <si>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</si>
  <si>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</si>
  <si>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</si>
  <si>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</si>
  <si>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</si>
  <si>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</si>
  <si>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</si>
  <si>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</si>
  <si>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</si>
  <si>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</si>
  <si>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県有地を借り上げて駐車場を運営していることから資産等はない。</t>
    <rPh sb="1" eb="4">
      <t>ケンユウチ</t>
    </rPh>
    <rPh sb="5" eb="6">
      <t>カ</t>
    </rPh>
    <rPh sb="7" eb="8">
      <t>ア</t>
    </rPh>
    <rPh sb="10" eb="13">
      <t>チュウシャジョウ</t>
    </rPh>
    <rPh sb="14" eb="16">
      <t>ウンエイ</t>
    </rPh>
    <rPh sb="24" eb="27">
      <t>シサンナド</t>
    </rPh>
    <phoneticPr fontId="5"/>
  </si>
  <si>
    <t>　西郷港内の駐車場であるため、隠岐汽船の利用者及びその送迎目的の利用に加え、近隣の商業施設や周辺住民の利用等、他団体の平均と比べても稼働率は高い水準で推移している。令和2年度以降は、コロナウイルス流行、第一駐車場及び第二駐車場の収容台数増加により、稼働率が低下している。第一駐車場、第二駐車場の台数が増えたため単純な比較ができないが、令和4年度は第一駐車場、第二駐車場、立体駐車場、全体で見れば、コロナウイルス流行前の利用量と同程度となった。</t>
    <phoneticPr fontId="5"/>
  </si>
  <si>
    <t>　西郷埠頭第一駐車場は、西郷港内の駐車場（県有地）を借り上げて運営している。このため、運営に係る経費は、駐車場管理に関する指定管理料、県有地の借り上げ料、管理棟の電気料負担金、駐車場内の小修繕に係る費用のみである。令和2年度に収容台数を増やしたことに伴い、管理棟が2つになり、指定管理料の急激な増額があったため、令和2年度以降の①④⑤の数値が0以下、あるいは0に近くなっている。現時点では、駐車場整備事業全体の利用料金収入で、これらの経費を賄えることができているが、令和2年度から令和4年度の④⑤のグラフのとおり、賃金上昇に伴い、指定管理料が増額しているため、年々マイナスの数値が大きくなっている。今後の運営体制について、近々の見直しが必要となってくる。
※①収益的収支比率について、本来は［R2は49.9％］となる。</t>
    <rPh sb="1" eb="3">
      <t>サイゴウ</t>
    </rPh>
    <rPh sb="3" eb="5">
      <t>フトウ</t>
    </rPh>
    <rPh sb="5" eb="7">
      <t>ダイイチ</t>
    </rPh>
    <rPh sb="7" eb="10">
      <t>チュウシャジョウ</t>
    </rPh>
    <rPh sb="12" eb="14">
      <t>サイゴウ</t>
    </rPh>
    <rPh sb="14" eb="15">
      <t>ミナト</t>
    </rPh>
    <rPh sb="15" eb="16">
      <t>ナイ</t>
    </rPh>
    <rPh sb="17" eb="20">
      <t>チュウシャジョウ</t>
    </rPh>
    <rPh sb="21" eb="24">
      <t>ケンユウチ</t>
    </rPh>
    <rPh sb="26" eb="27">
      <t>カ</t>
    </rPh>
    <rPh sb="28" eb="29">
      <t>ア</t>
    </rPh>
    <rPh sb="31" eb="33">
      <t>ウンエイ</t>
    </rPh>
    <rPh sb="43" eb="45">
      <t>ウンエイ</t>
    </rPh>
    <rPh sb="46" eb="47">
      <t>カカ</t>
    </rPh>
    <rPh sb="48" eb="50">
      <t>ケイヒ</t>
    </rPh>
    <rPh sb="52" eb="55">
      <t>チュウシャジョウ</t>
    </rPh>
    <rPh sb="55" eb="57">
      <t>カンリ</t>
    </rPh>
    <rPh sb="58" eb="59">
      <t>カン</t>
    </rPh>
    <rPh sb="61" eb="63">
      <t>シテイ</t>
    </rPh>
    <rPh sb="63" eb="66">
      <t>カンリリョウ</t>
    </rPh>
    <rPh sb="67" eb="70">
      <t>ケンユウチ</t>
    </rPh>
    <rPh sb="71" eb="76">
      <t>カリアゲリョウ</t>
    </rPh>
    <rPh sb="77" eb="80">
      <t>カンリトウ</t>
    </rPh>
    <rPh sb="91" eb="92">
      <t>ナイ</t>
    </rPh>
    <rPh sb="107" eb="109">
      <t>レイワ</t>
    </rPh>
    <rPh sb="110" eb="112">
      <t>ネンド</t>
    </rPh>
    <rPh sb="113" eb="117">
      <t>シュウヨウダイスウ</t>
    </rPh>
    <rPh sb="118" eb="119">
      <t>フ</t>
    </rPh>
    <rPh sb="125" eb="126">
      <t>トモナ</t>
    </rPh>
    <rPh sb="128" eb="131">
      <t>カンリトウ</t>
    </rPh>
    <rPh sb="138" eb="143">
      <t>シテイカンリリョウ</t>
    </rPh>
    <rPh sb="144" eb="146">
      <t>キュウゲキ</t>
    </rPh>
    <rPh sb="147" eb="149">
      <t>ゾウガク</t>
    </rPh>
    <rPh sb="156" eb="158">
      <t>レイワ</t>
    </rPh>
    <rPh sb="159" eb="161">
      <t>ネンド</t>
    </rPh>
    <rPh sb="161" eb="163">
      <t>イコウ</t>
    </rPh>
    <rPh sb="168" eb="170">
      <t>スウチ</t>
    </rPh>
    <rPh sb="172" eb="174">
      <t>イカ</t>
    </rPh>
    <rPh sb="181" eb="182">
      <t>チカ</t>
    </rPh>
    <rPh sb="195" eb="198">
      <t>チュウシャジョウ</t>
    </rPh>
    <rPh sb="198" eb="200">
      <t>セイビ</t>
    </rPh>
    <rPh sb="200" eb="202">
      <t>ジギョウ</t>
    </rPh>
    <rPh sb="202" eb="204">
      <t>ゼンタイ</t>
    </rPh>
    <rPh sb="205" eb="209">
      <t>リヨウリョウキン</t>
    </rPh>
    <rPh sb="209" eb="211">
      <t>シュウニュウ</t>
    </rPh>
    <rPh sb="217" eb="219">
      <t>ケイヒ</t>
    </rPh>
    <rPh sb="220" eb="221">
      <t>マカナ</t>
    </rPh>
    <rPh sb="233" eb="235">
      <t>レイワ</t>
    </rPh>
    <rPh sb="236" eb="238">
      <t>ネンド</t>
    </rPh>
    <rPh sb="240" eb="242">
      <t>レイワ</t>
    </rPh>
    <rPh sb="243" eb="245">
      <t>ネンド</t>
    </rPh>
    <rPh sb="280" eb="282">
      <t>ネンネン</t>
    </rPh>
    <rPh sb="287" eb="289">
      <t>スウチ</t>
    </rPh>
    <rPh sb="290" eb="291">
      <t>オオ</t>
    </rPh>
    <rPh sb="311" eb="313">
      <t>キンキン</t>
    </rPh>
    <rPh sb="330" eb="333">
      <t>シュウエキテキ</t>
    </rPh>
    <rPh sb="333" eb="335">
      <t>シュウシ</t>
    </rPh>
    <rPh sb="335" eb="337">
      <t>ヒリツ</t>
    </rPh>
    <rPh sb="342" eb="344">
      <t>ホンライ</t>
    </rPh>
    <phoneticPr fontId="5"/>
  </si>
  <si>
    <t>　西郷埠頭第一駐車場は2つの管理棟が必要なため指定管理料が高く、収益がでない。今後、賃金上昇に伴い指定管理料が増額するため、マイナスの数値が大きくなってくると思われ、運営体制について近々の見直しが必要となってくるが、他団体と比べ稼働率が高く、需要があるため、現時点では駐車場事業の継続は必要と認められる。今後の経営について、隠岐の島町駐車場整備事業経営戦略に記載の通り、指定管理者制度を継続し安定した駐車場経営を目指す。</t>
    <rPh sb="1" eb="3">
      <t>サイゴウ</t>
    </rPh>
    <rPh sb="3" eb="5">
      <t>フトウ</t>
    </rPh>
    <rPh sb="5" eb="7">
      <t>ダイイチ</t>
    </rPh>
    <rPh sb="7" eb="10">
      <t>チュウシャジョウ</t>
    </rPh>
    <rPh sb="14" eb="17">
      <t>カンリトウ</t>
    </rPh>
    <rPh sb="18" eb="20">
      <t>ヒツヨウ</t>
    </rPh>
    <rPh sb="23" eb="28">
      <t>シテイカンリリョウ</t>
    </rPh>
    <rPh sb="29" eb="30">
      <t>タカ</t>
    </rPh>
    <rPh sb="32" eb="34">
      <t>シュウエキ</t>
    </rPh>
    <rPh sb="39" eb="41">
      <t>コンゴ</t>
    </rPh>
    <rPh sb="42" eb="44">
      <t>チンギン</t>
    </rPh>
    <rPh sb="44" eb="46">
      <t>ジョウショウ</t>
    </rPh>
    <rPh sb="47" eb="48">
      <t>トモナ</t>
    </rPh>
    <rPh sb="49" eb="54">
      <t>シテイカンリリョウ</t>
    </rPh>
    <rPh sb="55" eb="57">
      <t>ゾウガク</t>
    </rPh>
    <rPh sb="67" eb="69">
      <t>スウチ</t>
    </rPh>
    <rPh sb="70" eb="71">
      <t>オオ</t>
    </rPh>
    <rPh sb="79" eb="80">
      <t>オモ</t>
    </rPh>
    <rPh sb="83" eb="85">
      <t>ウンエイ</t>
    </rPh>
    <rPh sb="85" eb="87">
      <t>タイセイ</t>
    </rPh>
    <rPh sb="91" eb="93">
      <t>キンキン</t>
    </rPh>
    <rPh sb="94" eb="96">
      <t>ミナオ</t>
    </rPh>
    <rPh sb="98" eb="100">
      <t>ヒツヨウ</t>
    </rPh>
    <rPh sb="108" eb="109">
      <t>ホカ</t>
    </rPh>
    <rPh sb="109" eb="111">
      <t>ダンタイ</t>
    </rPh>
    <rPh sb="112" eb="113">
      <t>クラ</t>
    </rPh>
    <rPh sb="114" eb="117">
      <t>カドウリツ</t>
    </rPh>
    <rPh sb="118" eb="119">
      <t>タカ</t>
    </rPh>
    <rPh sb="121" eb="123">
      <t>ジュヨウ</t>
    </rPh>
    <rPh sb="129" eb="132">
      <t>ゲンジテン</t>
    </rPh>
    <rPh sb="134" eb="137">
      <t>チュウシャジョウ</t>
    </rPh>
    <rPh sb="137" eb="139">
      <t>ジギョウ</t>
    </rPh>
    <rPh sb="140" eb="142">
      <t>ケイゾク</t>
    </rPh>
    <rPh sb="143" eb="145">
      <t>ヒツヨウ</t>
    </rPh>
    <rPh sb="146" eb="147">
      <t>ミト</t>
    </rPh>
    <rPh sb="152" eb="154">
      <t>コンゴ</t>
    </rPh>
    <rPh sb="155" eb="157">
      <t>ケイエイ</t>
    </rPh>
    <rPh sb="162" eb="164">
      <t>オキ</t>
    </rPh>
    <rPh sb="165" eb="167">
      <t>シマチョウ</t>
    </rPh>
    <rPh sb="167" eb="170">
      <t>チュウシャジョウ</t>
    </rPh>
    <rPh sb="170" eb="172">
      <t>セイビ</t>
    </rPh>
    <rPh sb="172" eb="174">
      <t>ジギョウ</t>
    </rPh>
    <rPh sb="174" eb="176">
      <t>ケイエイ</t>
    </rPh>
    <rPh sb="176" eb="178">
      <t>センリャク</t>
    </rPh>
    <rPh sb="179" eb="181">
      <t>キサイ</t>
    </rPh>
    <rPh sb="182" eb="183">
      <t>トオ</t>
    </rPh>
    <rPh sb="185" eb="187">
      <t>シテイ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</si>
</sst>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_rels/chart4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5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6.xml" />
</Relationships>
</file>

<file path=xl/charts/_rels/chart6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7.xml" />
</Relationships>
</file>

<file path=xl/charts/_rels/chart7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8.xml" />
</Relationships>
</file>

<file path=xl/charts/_rels/chart8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9.xml" />
</Relationships>
</file>

<file path=xl/charts/_rels/chart9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0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137</c:v>
                </c:pt>
                <c:pt idx="1">
                  <c:v>164</c:v>
                </c:pt>
                <c:pt idx="2">
                  <c:v>-49.9</c:v>
                </c:pt>
                <c:pt idx="3">
                  <c:v>44.7</c:v>
                </c:pt>
                <c:pt idx="4">
                  <c:v>43.6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3F-4151-9198-41925484B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465.2</c:v>
                </c:pt>
                <c:pt idx="1">
                  <c:v>1736.5</c:v>
                </c:pt>
                <c:pt idx="2">
                  <c:v>3200.8</c:v>
                </c:pt>
                <c:pt idx="3">
                  <c:v>274.39999999999998</c:v>
                </c:pt>
                <c:pt idx="4">
                  <c:v>972.8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3F-4151-9198-41925484B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CD-4CFB-898E-47B2772E4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51.7</c:v>
                </c:pt>
                <c:pt idx="1">
                  <c:v>51.5</c:v>
                </c:pt>
                <c:pt idx="2">
                  <c:v>764.6</c:v>
                </c:pt>
                <c:pt idx="3">
                  <c:v>72.599999999999994</c:v>
                </c:pt>
                <c:pt idx="4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CD-4CFB-898E-47B2772E4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51F-4E25-BE60-AB5899351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1F-4E25-BE60-AB5899351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0B3-4E8B-8AAC-79FB1E5B5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B3-4E8B-8AAC-79FB1E5B5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14-415B-9DB0-C2AE72828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9.6999999999999993</c:v>
                </c:pt>
                <c:pt idx="1">
                  <c:v>1.3</c:v>
                </c:pt>
                <c:pt idx="2">
                  <c:v>4.8</c:v>
                </c:pt>
                <c:pt idx="3">
                  <c:v>3.3</c:v>
                </c:pt>
                <c:pt idx="4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14-415B-9DB0-C2AE72828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68-4CC4-AE01-62F445241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98</c:v>
                </c:pt>
                <c:pt idx="3">
                  <c:v>13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68-4CC4-AE01-62F445241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517.9</c:v>
                </c:pt>
                <c:pt idx="1">
                  <c:v>625</c:v>
                </c:pt>
                <c:pt idx="2">
                  <c:v>202.5</c:v>
                </c:pt>
                <c:pt idx="3">
                  <c:v>217.5</c:v>
                </c:pt>
                <c:pt idx="4">
                  <c:v>262.5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D-4AB8-A36E-93956C225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159.69999999999999</c:v>
                </c:pt>
                <c:pt idx="1">
                  <c:v>159.6</c:v>
                </c:pt>
                <c:pt idx="2">
                  <c:v>128.5</c:v>
                </c:pt>
                <c:pt idx="3">
                  <c:v>138.1</c:v>
                </c:pt>
                <c:pt idx="4">
                  <c:v>152.4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BD-4AB8-A36E-93956C225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35</c:v>
                </c:pt>
                <c:pt idx="1">
                  <c:v>44</c:v>
                </c:pt>
                <c:pt idx="2">
                  <c:v>-85.9</c:v>
                </c:pt>
                <c:pt idx="3">
                  <c:v>-107.3</c:v>
                </c:pt>
                <c:pt idx="4">
                  <c:v>-112.8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C-44F8-8339-1B3B4887F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33.700000000000003</c:v>
                </c:pt>
                <c:pt idx="1">
                  <c:v>28.9</c:v>
                </c:pt>
                <c:pt idx="2">
                  <c:v>-56.4</c:v>
                </c:pt>
                <c:pt idx="3">
                  <c:v>16.899999999999999</c:v>
                </c:pt>
                <c:pt idx="4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7C-44F8-8339-1B3B4887F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1428</c:v>
                </c:pt>
                <c:pt idx="1">
                  <c:v>419</c:v>
                </c:pt>
                <c:pt idx="2">
                  <c:v>-2916</c:v>
                </c:pt>
                <c:pt idx="3">
                  <c:v>-4515</c:v>
                </c:pt>
                <c:pt idx="4">
                  <c:v>-4923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79-4257-84BE-4B3B92747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6546</c:v>
                </c:pt>
                <c:pt idx="1">
                  <c:v>8262</c:v>
                </c:pt>
                <c:pt idx="2">
                  <c:v>1059</c:v>
                </c:pt>
                <c:pt idx="3">
                  <c:v>2866</c:v>
                </c:pt>
                <c:pt idx="4">
                  <c:v>4637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79-4257-84BE-4B3B92747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5" Type="http://schemas.openxmlformats.org/officeDocument/2006/relationships/chart" Target="../charts/chart5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JV49" zoomScale="85" zoomScaleNormal="85" zoomScaleSheetLayoutView="70" workbookViewId="0">
      <selection activeCell="OD28" sqref="OD28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2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2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0" t="str">
        <f>データ!H6&amp;"　"&amp;データ!I6</f>
        <v>島根県隠岐の島町　西郷港埠頭第一駐車場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2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公共施設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1038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116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34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40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100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代行制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146" t="s">
        <v>128</v>
      </c>
      <c r="NE15" s="147"/>
      <c r="NF15" s="147"/>
      <c r="NG15" s="147"/>
      <c r="NH15" s="147"/>
      <c r="NI15" s="147"/>
      <c r="NJ15" s="147"/>
      <c r="NK15" s="147"/>
      <c r="NL15" s="147"/>
      <c r="NM15" s="147"/>
      <c r="NN15" s="147"/>
      <c r="NO15" s="147"/>
      <c r="NP15" s="147"/>
      <c r="NQ15" s="147"/>
      <c r="NR15" s="148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46"/>
      <c r="NE16" s="147"/>
      <c r="NF16" s="147"/>
      <c r="NG16" s="147"/>
      <c r="NH16" s="147"/>
      <c r="NI16" s="147"/>
      <c r="NJ16" s="147"/>
      <c r="NK16" s="147"/>
      <c r="NL16" s="147"/>
      <c r="NM16" s="147"/>
      <c r="NN16" s="147"/>
      <c r="NO16" s="147"/>
      <c r="NP16" s="147"/>
      <c r="NQ16" s="147"/>
      <c r="NR16" s="148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46"/>
      <c r="NE17" s="147"/>
      <c r="NF17" s="147"/>
      <c r="NG17" s="147"/>
      <c r="NH17" s="147"/>
      <c r="NI17" s="147"/>
      <c r="NJ17" s="147"/>
      <c r="NK17" s="147"/>
      <c r="NL17" s="147"/>
      <c r="NM17" s="147"/>
      <c r="NN17" s="147"/>
      <c r="NO17" s="147"/>
      <c r="NP17" s="147"/>
      <c r="NQ17" s="147"/>
      <c r="NR17" s="148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46"/>
      <c r="NE18" s="147"/>
      <c r="NF18" s="147"/>
      <c r="NG18" s="147"/>
      <c r="NH18" s="147"/>
      <c r="NI18" s="147"/>
      <c r="NJ18" s="147"/>
      <c r="NK18" s="147"/>
      <c r="NL18" s="147"/>
      <c r="NM18" s="147"/>
      <c r="NN18" s="147"/>
      <c r="NO18" s="147"/>
      <c r="NP18" s="147"/>
      <c r="NQ18" s="147"/>
      <c r="NR18" s="148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46"/>
      <c r="NE19" s="147"/>
      <c r="NF19" s="147"/>
      <c r="NG19" s="147"/>
      <c r="NH19" s="147"/>
      <c r="NI19" s="147"/>
      <c r="NJ19" s="147"/>
      <c r="NK19" s="147"/>
      <c r="NL19" s="147"/>
      <c r="NM19" s="147"/>
      <c r="NN19" s="147"/>
      <c r="NO19" s="147"/>
      <c r="NP19" s="147"/>
      <c r="NQ19" s="147"/>
      <c r="NR19" s="148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46"/>
      <c r="NE20" s="147"/>
      <c r="NF20" s="147"/>
      <c r="NG20" s="147"/>
      <c r="NH20" s="147"/>
      <c r="NI20" s="147"/>
      <c r="NJ20" s="147"/>
      <c r="NK20" s="147"/>
      <c r="NL20" s="147"/>
      <c r="NM20" s="147"/>
      <c r="NN20" s="147"/>
      <c r="NO20" s="147"/>
      <c r="NP20" s="147"/>
      <c r="NQ20" s="147"/>
      <c r="NR20" s="148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46"/>
      <c r="NE21" s="147"/>
      <c r="NF21" s="147"/>
      <c r="NG21" s="147"/>
      <c r="NH21" s="147"/>
      <c r="NI21" s="147"/>
      <c r="NJ21" s="147"/>
      <c r="NK21" s="147"/>
      <c r="NL21" s="147"/>
      <c r="NM21" s="147"/>
      <c r="NN21" s="147"/>
      <c r="NO21" s="147"/>
      <c r="NP21" s="147"/>
      <c r="NQ21" s="147"/>
      <c r="NR21" s="148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46"/>
      <c r="NE22" s="147"/>
      <c r="NF22" s="147"/>
      <c r="NG22" s="147"/>
      <c r="NH22" s="147"/>
      <c r="NI22" s="147"/>
      <c r="NJ22" s="147"/>
      <c r="NK22" s="147"/>
      <c r="NL22" s="147"/>
      <c r="NM22" s="147"/>
      <c r="NN22" s="147"/>
      <c r="NO22" s="147"/>
      <c r="NP22" s="147"/>
      <c r="NQ22" s="147"/>
      <c r="NR22" s="148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46"/>
      <c r="NE23" s="147"/>
      <c r="NF23" s="147"/>
      <c r="NG23" s="147"/>
      <c r="NH23" s="147"/>
      <c r="NI23" s="147"/>
      <c r="NJ23" s="147"/>
      <c r="NK23" s="147"/>
      <c r="NL23" s="147"/>
      <c r="NM23" s="147"/>
      <c r="NN23" s="147"/>
      <c r="NO23" s="147"/>
      <c r="NP23" s="147"/>
      <c r="NQ23" s="147"/>
      <c r="NR23" s="148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46"/>
      <c r="NE24" s="147"/>
      <c r="NF24" s="147"/>
      <c r="NG24" s="147"/>
      <c r="NH24" s="147"/>
      <c r="NI24" s="147"/>
      <c r="NJ24" s="147"/>
      <c r="NK24" s="147"/>
      <c r="NL24" s="147"/>
      <c r="NM24" s="147"/>
      <c r="NN24" s="147"/>
      <c r="NO24" s="147"/>
      <c r="NP24" s="147"/>
      <c r="NQ24" s="147"/>
      <c r="NR24" s="148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46"/>
      <c r="NE25" s="147"/>
      <c r="NF25" s="147"/>
      <c r="NG25" s="147"/>
      <c r="NH25" s="147"/>
      <c r="NI25" s="147"/>
      <c r="NJ25" s="147"/>
      <c r="NK25" s="147"/>
      <c r="NL25" s="147"/>
      <c r="NM25" s="147"/>
      <c r="NN25" s="147"/>
      <c r="NO25" s="147"/>
      <c r="NP25" s="147"/>
      <c r="NQ25" s="147"/>
      <c r="NR25" s="148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46"/>
      <c r="NE26" s="147"/>
      <c r="NF26" s="147"/>
      <c r="NG26" s="147"/>
      <c r="NH26" s="147"/>
      <c r="NI26" s="147"/>
      <c r="NJ26" s="147"/>
      <c r="NK26" s="147"/>
      <c r="NL26" s="147"/>
      <c r="NM26" s="147"/>
      <c r="NN26" s="147"/>
      <c r="NO26" s="147"/>
      <c r="NP26" s="147"/>
      <c r="NQ26" s="147"/>
      <c r="NR26" s="148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46"/>
      <c r="NE27" s="147"/>
      <c r="NF27" s="147"/>
      <c r="NG27" s="147"/>
      <c r="NH27" s="147"/>
      <c r="NI27" s="147"/>
      <c r="NJ27" s="147"/>
      <c r="NK27" s="147"/>
      <c r="NL27" s="147"/>
      <c r="NM27" s="147"/>
      <c r="NN27" s="147"/>
      <c r="NO27" s="147"/>
      <c r="NP27" s="147"/>
      <c r="NQ27" s="147"/>
      <c r="NR27" s="148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46"/>
      <c r="NE28" s="147"/>
      <c r="NF28" s="147"/>
      <c r="NG28" s="147"/>
      <c r="NH28" s="147"/>
      <c r="NI28" s="147"/>
      <c r="NJ28" s="147"/>
      <c r="NK28" s="147"/>
      <c r="NL28" s="147"/>
      <c r="NM28" s="147"/>
      <c r="NN28" s="147"/>
      <c r="NO28" s="147"/>
      <c r="NP28" s="147"/>
      <c r="NQ28" s="147"/>
      <c r="NR28" s="148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46"/>
      <c r="NE29" s="147"/>
      <c r="NF29" s="147"/>
      <c r="NG29" s="147"/>
      <c r="NH29" s="147"/>
      <c r="NI29" s="147"/>
      <c r="NJ29" s="147"/>
      <c r="NK29" s="147"/>
      <c r="NL29" s="147"/>
      <c r="NM29" s="147"/>
      <c r="NN29" s="147"/>
      <c r="NO29" s="147"/>
      <c r="NP29" s="147"/>
      <c r="NQ29" s="147"/>
      <c r="NR29" s="148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46"/>
      <c r="NE30" s="147"/>
      <c r="NF30" s="147"/>
      <c r="NG30" s="147"/>
      <c r="NH30" s="147"/>
      <c r="NI30" s="147"/>
      <c r="NJ30" s="147"/>
      <c r="NK30" s="147"/>
      <c r="NL30" s="147"/>
      <c r="NM30" s="147"/>
      <c r="NN30" s="147"/>
      <c r="NO30" s="147"/>
      <c r="NP30" s="147"/>
      <c r="NQ30" s="147"/>
      <c r="NR30" s="148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137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164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-49.9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44.7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43.6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517.9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625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202.5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217.5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262.5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465.2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1736.5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3200.8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274.39999999999998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972.8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9.6999999999999993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1.3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4.8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3.3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1.6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159.69999999999999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159.6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128.5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138.1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152.4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126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127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35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44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-85.9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-107.3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-112.8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1428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419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-2916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-4515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-4923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14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4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98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13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2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33.700000000000003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28.9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-56.4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16.899999999999999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26.4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6546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8262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1059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2866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4637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129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5885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51.7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51.5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764.6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72.599999999999994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50.4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uI5/Qyg7E0CQPd47cnU5WzPVWttmgRfOPFzup9KY21HrCX8f78aIjQ3FuAWcC+gdSWW4/IVbblDYUHq6FhZxXA==" saltValue="fjsIPZjGyzCrrpX2Iu9Ucg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101</v>
      </c>
      <c r="AL5" s="47" t="s">
        <v>91</v>
      </c>
      <c r="AM5" s="47" t="s">
        <v>92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100</v>
      </c>
      <c r="AV5" s="47" t="s">
        <v>90</v>
      </c>
      <c r="AW5" s="47" t="s">
        <v>102</v>
      </c>
      <c r="AX5" s="47" t="s">
        <v>92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100</v>
      </c>
      <c r="BG5" s="47" t="s">
        <v>90</v>
      </c>
      <c r="BH5" s="47" t="s">
        <v>91</v>
      </c>
      <c r="BI5" s="47" t="s">
        <v>92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100</v>
      </c>
      <c r="BR5" s="47" t="s">
        <v>90</v>
      </c>
      <c r="BS5" s="47" t="s">
        <v>91</v>
      </c>
      <c r="BT5" s="47" t="s">
        <v>92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100</v>
      </c>
      <c r="CC5" s="47" t="s">
        <v>90</v>
      </c>
      <c r="CD5" s="47" t="s">
        <v>91</v>
      </c>
      <c r="CE5" s="47" t="s">
        <v>92</v>
      </c>
      <c r="CF5" s="47" t="s">
        <v>103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100</v>
      </c>
      <c r="CP5" s="47" t="s">
        <v>90</v>
      </c>
      <c r="CQ5" s="47" t="s">
        <v>91</v>
      </c>
      <c r="CR5" s="47" t="s">
        <v>92</v>
      </c>
      <c r="CS5" s="47" t="s">
        <v>103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100</v>
      </c>
      <c r="DA5" s="47" t="s">
        <v>90</v>
      </c>
      <c r="DB5" s="47" t="s">
        <v>102</v>
      </c>
      <c r="DC5" s="47" t="s">
        <v>92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100</v>
      </c>
      <c r="DL5" s="47" t="s">
        <v>90</v>
      </c>
      <c r="DM5" s="47" t="s">
        <v>91</v>
      </c>
      <c r="DN5" s="47" t="s">
        <v>92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2">
      <c r="A6" s="37" t="s">
        <v>104</v>
      </c>
      <c r="B6" s="48">
        <f>B8</f>
        <v>2022</v>
      </c>
      <c r="C6" s="48">
        <f t="shared" ref="C6:X6" si="1">C8</f>
        <v>325287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</v>
      </c>
      <c r="H6" s="48" t="str">
        <f>SUBSTITUTE(H8,"　","")</f>
        <v>島根県隠岐の島町</v>
      </c>
      <c r="I6" s="48" t="str">
        <f t="shared" si="1"/>
        <v>西郷港埠頭第一駐車場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34</v>
      </c>
      <c r="S6" s="50" t="str">
        <f t="shared" si="1"/>
        <v>公共施設</v>
      </c>
      <c r="T6" s="50" t="str">
        <f t="shared" si="1"/>
        <v>無</v>
      </c>
      <c r="U6" s="51">
        <f t="shared" si="1"/>
        <v>1038</v>
      </c>
      <c r="V6" s="51">
        <f t="shared" si="1"/>
        <v>40</v>
      </c>
      <c r="W6" s="51">
        <f t="shared" si="1"/>
        <v>100</v>
      </c>
      <c r="X6" s="50" t="str">
        <f t="shared" si="1"/>
        <v>代行制</v>
      </c>
      <c r="Y6" s="52">
        <f>IF(Y8="-",NA(),Y8)</f>
        <v>137</v>
      </c>
      <c r="Z6" s="52">
        <f t="shared" ref="Z6:AH6" si="2">IF(Z8="-",NA(),Z8)</f>
        <v>164</v>
      </c>
      <c r="AA6" s="52">
        <f t="shared" si="2"/>
        <v>-49.9</v>
      </c>
      <c r="AB6" s="52">
        <f t="shared" si="2"/>
        <v>44.7</v>
      </c>
      <c r="AC6" s="52">
        <f t="shared" si="2"/>
        <v>43.6</v>
      </c>
      <c r="AD6" s="52">
        <f t="shared" si="2"/>
        <v>465.2</v>
      </c>
      <c r="AE6" s="52">
        <f t="shared" si="2"/>
        <v>1736.5</v>
      </c>
      <c r="AF6" s="52">
        <f t="shared" si="2"/>
        <v>3200.8</v>
      </c>
      <c r="AG6" s="52">
        <f t="shared" si="2"/>
        <v>274.39999999999998</v>
      </c>
      <c r="AH6" s="52">
        <f t="shared" si="2"/>
        <v>972.8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9.6999999999999993</v>
      </c>
      <c r="AP6" s="52">
        <f t="shared" si="3"/>
        <v>1.3</v>
      </c>
      <c r="AQ6" s="52">
        <f t="shared" si="3"/>
        <v>4.8</v>
      </c>
      <c r="AR6" s="52">
        <f t="shared" si="3"/>
        <v>3.3</v>
      </c>
      <c r="AS6" s="52">
        <f t="shared" si="3"/>
        <v>1.6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14</v>
      </c>
      <c r="BA6" s="53">
        <f t="shared" si="4"/>
        <v>4</v>
      </c>
      <c r="BB6" s="53">
        <f t="shared" si="4"/>
        <v>98</v>
      </c>
      <c r="BC6" s="53">
        <f t="shared" si="4"/>
        <v>13</v>
      </c>
      <c r="BD6" s="53">
        <f t="shared" si="4"/>
        <v>2</v>
      </c>
      <c r="BE6" s="51" t="str">
        <f>IF(BE8="-","",IF(BE8="-","【-】","【"&amp;SUBSTITUTE(TEXT(BE8,"#,##0"),"-","△")&amp;"】"))</f>
        <v>【33】</v>
      </c>
      <c r="BF6" s="52">
        <f>IF(BF8="-",NA(),BF8)</f>
        <v>35</v>
      </c>
      <c r="BG6" s="52">
        <f t="shared" ref="BG6:BO6" si="5">IF(BG8="-",NA(),BG8)</f>
        <v>44</v>
      </c>
      <c r="BH6" s="52">
        <f t="shared" si="5"/>
        <v>-85.9</v>
      </c>
      <c r="BI6" s="52">
        <f t="shared" si="5"/>
        <v>-107.3</v>
      </c>
      <c r="BJ6" s="52">
        <f t="shared" si="5"/>
        <v>-112.8</v>
      </c>
      <c r="BK6" s="52">
        <f t="shared" si="5"/>
        <v>33.700000000000003</v>
      </c>
      <c r="BL6" s="52">
        <f t="shared" si="5"/>
        <v>28.9</v>
      </c>
      <c r="BM6" s="52">
        <f t="shared" si="5"/>
        <v>-56.4</v>
      </c>
      <c r="BN6" s="52">
        <f t="shared" si="5"/>
        <v>16.899999999999999</v>
      </c>
      <c r="BO6" s="52">
        <f t="shared" si="5"/>
        <v>26.4</v>
      </c>
      <c r="BP6" s="49" t="str">
        <f>IF(BP8="-","",IF(BP8="-","【-】","【"&amp;SUBSTITUTE(TEXT(BP8,"#,##0.0"),"-","△")&amp;"】"))</f>
        <v>【12.8】</v>
      </c>
      <c r="BQ6" s="53">
        <f>IF(BQ8="-",NA(),BQ8)</f>
        <v>1428</v>
      </c>
      <c r="BR6" s="53">
        <f t="shared" ref="BR6:BZ6" si="6">IF(BR8="-",NA(),BR8)</f>
        <v>419</v>
      </c>
      <c r="BS6" s="53">
        <f t="shared" si="6"/>
        <v>-2916</v>
      </c>
      <c r="BT6" s="53">
        <f t="shared" si="6"/>
        <v>-4515</v>
      </c>
      <c r="BU6" s="53">
        <f t="shared" si="6"/>
        <v>-4923</v>
      </c>
      <c r="BV6" s="53">
        <f t="shared" si="6"/>
        <v>6546</v>
      </c>
      <c r="BW6" s="53">
        <f t="shared" si="6"/>
        <v>8262</v>
      </c>
      <c r="BX6" s="53">
        <f t="shared" si="6"/>
        <v>1059</v>
      </c>
      <c r="BY6" s="53">
        <f t="shared" si="6"/>
        <v>2866</v>
      </c>
      <c r="BZ6" s="53">
        <f t="shared" si="6"/>
        <v>4637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105</v>
      </c>
      <c r="CM6" s="51">
        <f t="shared" ref="CM6:CN6" si="7">CM8</f>
        <v>0</v>
      </c>
      <c r="CN6" s="51">
        <f t="shared" si="7"/>
        <v>5885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105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51.7</v>
      </c>
      <c r="DF6" s="52">
        <f t="shared" si="8"/>
        <v>51.5</v>
      </c>
      <c r="DG6" s="52">
        <f t="shared" si="8"/>
        <v>764.6</v>
      </c>
      <c r="DH6" s="52">
        <f t="shared" si="8"/>
        <v>72.599999999999994</v>
      </c>
      <c r="DI6" s="52">
        <f t="shared" si="8"/>
        <v>50.4</v>
      </c>
      <c r="DJ6" s="49" t="str">
        <f>IF(DJ8="-","",IF(DJ8="-","【-】","【"&amp;SUBSTITUTE(TEXT(DJ8,"#,##0.0"),"-","△")&amp;"】"))</f>
        <v>【72.2】</v>
      </c>
      <c r="DK6" s="52">
        <f>IF(DK8="-",NA(),DK8)</f>
        <v>517.9</v>
      </c>
      <c r="DL6" s="52">
        <f t="shared" ref="DL6:DT6" si="9">IF(DL8="-",NA(),DL8)</f>
        <v>625</v>
      </c>
      <c r="DM6" s="52">
        <f t="shared" si="9"/>
        <v>202.5</v>
      </c>
      <c r="DN6" s="52">
        <f t="shared" si="9"/>
        <v>217.5</v>
      </c>
      <c r="DO6" s="52">
        <f t="shared" si="9"/>
        <v>262.5</v>
      </c>
      <c r="DP6" s="52">
        <f t="shared" si="9"/>
        <v>159.69999999999999</v>
      </c>
      <c r="DQ6" s="52">
        <f t="shared" si="9"/>
        <v>159.6</v>
      </c>
      <c r="DR6" s="52">
        <f t="shared" si="9"/>
        <v>128.5</v>
      </c>
      <c r="DS6" s="52">
        <f t="shared" si="9"/>
        <v>138.1</v>
      </c>
      <c r="DT6" s="52">
        <f t="shared" si="9"/>
        <v>152.4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106</v>
      </c>
      <c r="B7" s="48">
        <f t="shared" ref="B7:X7" si="10">B8</f>
        <v>2022</v>
      </c>
      <c r="C7" s="48">
        <f t="shared" si="10"/>
        <v>325287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</v>
      </c>
      <c r="H7" s="48" t="str">
        <f t="shared" si="10"/>
        <v>島根県　隠岐の島町</v>
      </c>
      <c r="I7" s="48" t="str">
        <f t="shared" si="10"/>
        <v>西郷港埠頭第一駐車場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34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1038</v>
      </c>
      <c r="V7" s="51">
        <f t="shared" si="10"/>
        <v>40</v>
      </c>
      <c r="W7" s="51">
        <f t="shared" si="10"/>
        <v>100</v>
      </c>
      <c r="X7" s="50" t="str">
        <f t="shared" si="10"/>
        <v>代行制</v>
      </c>
      <c r="Y7" s="52">
        <f>Y8</f>
        <v>137</v>
      </c>
      <c r="Z7" s="52">
        <f t="shared" ref="Z7:AH7" si="11">Z8</f>
        <v>164</v>
      </c>
      <c r="AA7" s="52">
        <f t="shared" si="11"/>
        <v>-49.9</v>
      </c>
      <c r="AB7" s="52">
        <f t="shared" si="11"/>
        <v>44.7</v>
      </c>
      <c r="AC7" s="52">
        <f t="shared" si="11"/>
        <v>43.6</v>
      </c>
      <c r="AD7" s="52">
        <f t="shared" si="11"/>
        <v>465.2</v>
      </c>
      <c r="AE7" s="52">
        <f t="shared" si="11"/>
        <v>1736.5</v>
      </c>
      <c r="AF7" s="52">
        <f t="shared" si="11"/>
        <v>3200.8</v>
      </c>
      <c r="AG7" s="52">
        <f t="shared" si="11"/>
        <v>274.39999999999998</v>
      </c>
      <c r="AH7" s="52">
        <f t="shared" si="11"/>
        <v>972.8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9.6999999999999993</v>
      </c>
      <c r="AP7" s="52">
        <f t="shared" si="12"/>
        <v>1.3</v>
      </c>
      <c r="AQ7" s="52">
        <f t="shared" si="12"/>
        <v>4.8</v>
      </c>
      <c r="AR7" s="52">
        <f t="shared" si="12"/>
        <v>3.3</v>
      </c>
      <c r="AS7" s="52">
        <f t="shared" si="12"/>
        <v>1.6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14</v>
      </c>
      <c r="BA7" s="53">
        <f t="shared" si="13"/>
        <v>4</v>
      </c>
      <c r="BB7" s="53">
        <f t="shared" si="13"/>
        <v>98</v>
      </c>
      <c r="BC7" s="53">
        <f t="shared" si="13"/>
        <v>13</v>
      </c>
      <c r="BD7" s="53">
        <f t="shared" si="13"/>
        <v>2</v>
      </c>
      <c r="BE7" s="51"/>
      <c r="BF7" s="52">
        <f>BF8</f>
        <v>35</v>
      </c>
      <c r="BG7" s="52">
        <f t="shared" ref="BG7:BO7" si="14">BG8</f>
        <v>44</v>
      </c>
      <c r="BH7" s="52">
        <f t="shared" si="14"/>
        <v>-85.9</v>
      </c>
      <c r="BI7" s="52">
        <f t="shared" si="14"/>
        <v>-107.3</v>
      </c>
      <c r="BJ7" s="52">
        <f t="shared" si="14"/>
        <v>-112.8</v>
      </c>
      <c r="BK7" s="52">
        <f t="shared" si="14"/>
        <v>33.700000000000003</v>
      </c>
      <c r="BL7" s="52">
        <f t="shared" si="14"/>
        <v>28.9</v>
      </c>
      <c r="BM7" s="52">
        <f t="shared" si="14"/>
        <v>-56.4</v>
      </c>
      <c r="BN7" s="52">
        <f t="shared" si="14"/>
        <v>16.899999999999999</v>
      </c>
      <c r="BO7" s="52">
        <f t="shared" si="14"/>
        <v>26.4</v>
      </c>
      <c r="BP7" s="49"/>
      <c r="BQ7" s="53">
        <f>BQ8</f>
        <v>1428</v>
      </c>
      <c r="BR7" s="53">
        <f t="shared" ref="BR7:BZ7" si="15">BR8</f>
        <v>419</v>
      </c>
      <c r="BS7" s="53">
        <f t="shared" si="15"/>
        <v>-2916</v>
      </c>
      <c r="BT7" s="53">
        <f t="shared" si="15"/>
        <v>-4515</v>
      </c>
      <c r="BU7" s="53">
        <f t="shared" si="15"/>
        <v>-4923</v>
      </c>
      <c r="BV7" s="53">
        <f t="shared" si="15"/>
        <v>6546</v>
      </c>
      <c r="BW7" s="53">
        <f t="shared" si="15"/>
        <v>8262</v>
      </c>
      <c r="BX7" s="53">
        <f t="shared" si="15"/>
        <v>1059</v>
      </c>
      <c r="BY7" s="53">
        <f t="shared" si="15"/>
        <v>2866</v>
      </c>
      <c r="BZ7" s="53">
        <f t="shared" si="15"/>
        <v>4637</v>
      </c>
      <c r="CA7" s="51"/>
      <c r="CB7" s="52" t="s">
        <v>107</v>
      </c>
      <c r="CC7" s="52" t="s">
        <v>107</v>
      </c>
      <c r="CD7" s="52" t="s">
        <v>107</v>
      </c>
      <c r="CE7" s="52" t="s">
        <v>107</v>
      </c>
      <c r="CF7" s="52" t="s">
        <v>107</v>
      </c>
      <c r="CG7" s="52" t="s">
        <v>107</v>
      </c>
      <c r="CH7" s="52" t="s">
        <v>107</v>
      </c>
      <c r="CI7" s="52" t="s">
        <v>107</v>
      </c>
      <c r="CJ7" s="52" t="s">
        <v>107</v>
      </c>
      <c r="CK7" s="52" t="s">
        <v>105</v>
      </c>
      <c r="CL7" s="49"/>
      <c r="CM7" s="51">
        <f>CM8</f>
        <v>0</v>
      </c>
      <c r="CN7" s="51">
        <f>CN8</f>
        <v>5885</v>
      </c>
      <c r="CO7" s="52" t="s">
        <v>107</v>
      </c>
      <c r="CP7" s="52" t="s">
        <v>107</v>
      </c>
      <c r="CQ7" s="52" t="s">
        <v>107</v>
      </c>
      <c r="CR7" s="52" t="s">
        <v>107</v>
      </c>
      <c r="CS7" s="52" t="s">
        <v>107</v>
      </c>
      <c r="CT7" s="52" t="s">
        <v>107</v>
      </c>
      <c r="CU7" s="52" t="s">
        <v>107</v>
      </c>
      <c r="CV7" s="52" t="s">
        <v>107</v>
      </c>
      <c r="CW7" s="52" t="s">
        <v>107</v>
      </c>
      <c r="CX7" s="52" t="s">
        <v>105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51.7</v>
      </c>
      <c r="DF7" s="52">
        <f t="shared" si="16"/>
        <v>51.5</v>
      </c>
      <c r="DG7" s="52">
        <f t="shared" si="16"/>
        <v>764.6</v>
      </c>
      <c r="DH7" s="52">
        <f t="shared" si="16"/>
        <v>72.599999999999994</v>
      </c>
      <c r="DI7" s="52">
        <f t="shared" si="16"/>
        <v>50.4</v>
      </c>
      <c r="DJ7" s="49"/>
      <c r="DK7" s="52">
        <f>DK8</f>
        <v>517.9</v>
      </c>
      <c r="DL7" s="52">
        <f t="shared" ref="DL7:DT7" si="17">DL8</f>
        <v>625</v>
      </c>
      <c r="DM7" s="52">
        <f t="shared" si="17"/>
        <v>202.5</v>
      </c>
      <c r="DN7" s="52">
        <f t="shared" si="17"/>
        <v>217.5</v>
      </c>
      <c r="DO7" s="52">
        <f t="shared" si="17"/>
        <v>262.5</v>
      </c>
      <c r="DP7" s="52">
        <f t="shared" si="17"/>
        <v>159.69999999999999</v>
      </c>
      <c r="DQ7" s="52">
        <f t="shared" si="17"/>
        <v>159.6</v>
      </c>
      <c r="DR7" s="52">
        <f t="shared" si="17"/>
        <v>128.5</v>
      </c>
      <c r="DS7" s="52">
        <f t="shared" si="17"/>
        <v>138.1</v>
      </c>
      <c r="DT7" s="52">
        <f t="shared" si="17"/>
        <v>152.4</v>
      </c>
      <c r="DU7" s="49"/>
    </row>
    <row r="8" spans="1:125" s="54" customFormat="1" x14ac:dyDescent="0.2">
      <c r="A8" s="37"/>
      <c r="B8" s="55">
        <v>2022</v>
      </c>
      <c r="C8" s="55">
        <v>325287</v>
      </c>
      <c r="D8" s="55">
        <v>47</v>
      </c>
      <c r="E8" s="55">
        <v>14</v>
      </c>
      <c r="F8" s="55">
        <v>0</v>
      </c>
      <c r="G8" s="55">
        <v>1</v>
      </c>
      <c r="H8" s="55" t="s">
        <v>108</v>
      </c>
      <c r="I8" s="55" t="s">
        <v>109</v>
      </c>
      <c r="J8" s="55" t="s">
        <v>110</v>
      </c>
      <c r="K8" s="55" t="s">
        <v>111</v>
      </c>
      <c r="L8" s="55" t="s">
        <v>112</v>
      </c>
      <c r="M8" s="55" t="s">
        <v>113</v>
      </c>
      <c r="N8" s="55" t="s">
        <v>114</v>
      </c>
      <c r="O8" s="56" t="s">
        <v>115</v>
      </c>
      <c r="P8" s="57" t="s">
        <v>116</v>
      </c>
      <c r="Q8" s="57" t="s">
        <v>117</v>
      </c>
      <c r="R8" s="58">
        <v>34</v>
      </c>
      <c r="S8" s="57" t="s">
        <v>118</v>
      </c>
      <c r="T8" s="57" t="s">
        <v>119</v>
      </c>
      <c r="U8" s="58">
        <v>1038</v>
      </c>
      <c r="V8" s="58">
        <v>40</v>
      </c>
      <c r="W8" s="58">
        <v>100</v>
      </c>
      <c r="X8" s="57" t="s">
        <v>120</v>
      </c>
      <c r="Y8" s="59">
        <v>137</v>
      </c>
      <c r="Z8" s="59">
        <v>164</v>
      </c>
      <c r="AA8" s="59">
        <v>-49.9</v>
      </c>
      <c r="AB8" s="59">
        <v>44.7</v>
      </c>
      <c r="AC8" s="59">
        <v>43.6</v>
      </c>
      <c r="AD8" s="59">
        <v>465.2</v>
      </c>
      <c r="AE8" s="59">
        <v>1736.5</v>
      </c>
      <c r="AF8" s="59">
        <v>3200.8</v>
      </c>
      <c r="AG8" s="59">
        <v>274.39999999999998</v>
      </c>
      <c r="AH8" s="59">
        <v>972.8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9.6999999999999993</v>
      </c>
      <c r="AP8" s="59">
        <v>1.3</v>
      </c>
      <c r="AQ8" s="59">
        <v>4.8</v>
      </c>
      <c r="AR8" s="59">
        <v>3.3</v>
      </c>
      <c r="AS8" s="59">
        <v>1.6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14</v>
      </c>
      <c r="BA8" s="60">
        <v>4</v>
      </c>
      <c r="BB8" s="60">
        <v>98</v>
      </c>
      <c r="BC8" s="60">
        <v>13</v>
      </c>
      <c r="BD8" s="60">
        <v>2</v>
      </c>
      <c r="BE8" s="60">
        <v>33</v>
      </c>
      <c r="BF8" s="59">
        <v>35</v>
      </c>
      <c r="BG8" s="59">
        <v>44</v>
      </c>
      <c r="BH8" s="59">
        <v>-85.9</v>
      </c>
      <c r="BI8" s="59">
        <v>-107.3</v>
      </c>
      <c r="BJ8" s="59">
        <v>-112.8</v>
      </c>
      <c r="BK8" s="59">
        <v>33.700000000000003</v>
      </c>
      <c r="BL8" s="59">
        <v>28.9</v>
      </c>
      <c r="BM8" s="59">
        <v>-56.4</v>
      </c>
      <c r="BN8" s="59">
        <v>16.899999999999999</v>
      </c>
      <c r="BO8" s="59">
        <v>26.4</v>
      </c>
      <c r="BP8" s="56">
        <v>12.8</v>
      </c>
      <c r="BQ8" s="60">
        <v>1428</v>
      </c>
      <c r="BR8" s="60">
        <v>419</v>
      </c>
      <c r="BS8" s="60">
        <v>-2916</v>
      </c>
      <c r="BT8" s="61">
        <v>-4515</v>
      </c>
      <c r="BU8" s="61">
        <v>-4923</v>
      </c>
      <c r="BV8" s="60">
        <v>6546</v>
      </c>
      <c r="BW8" s="60">
        <v>8262</v>
      </c>
      <c r="BX8" s="60">
        <v>1059</v>
      </c>
      <c r="BY8" s="60">
        <v>2866</v>
      </c>
      <c r="BZ8" s="60">
        <v>4637</v>
      </c>
      <c r="CA8" s="58">
        <v>10556</v>
      </c>
      <c r="CB8" s="59" t="s">
        <v>112</v>
      </c>
      <c r="CC8" s="59" t="s">
        <v>112</v>
      </c>
      <c r="CD8" s="59" t="s">
        <v>112</v>
      </c>
      <c r="CE8" s="59" t="s">
        <v>112</v>
      </c>
      <c r="CF8" s="59" t="s">
        <v>112</v>
      </c>
      <c r="CG8" s="59" t="s">
        <v>112</v>
      </c>
      <c r="CH8" s="59" t="s">
        <v>112</v>
      </c>
      <c r="CI8" s="59" t="s">
        <v>112</v>
      </c>
      <c r="CJ8" s="59" t="s">
        <v>112</v>
      </c>
      <c r="CK8" s="59" t="s">
        <v>112</v>
      </c>
      <c r="CL8" s="56" t="s">
        <v>112</v>
      </c>
      <c r="CM8" s="58">
        <v>0</v>
      </c>
      <c r="CN8" s="58">
        <v>5885</v>
      </c>
      <c r="CO8" s="59" t="s">
        <v>112</v>
      </c>
      <c r="CP8" s="59" t="s">
        <v>112</v>
      </c>
      <c r="CQ8" s="59" t="s">
        <v>112</v>
      </c>
      <c r="CR8" s="59" t="s">
        <v>112</v>
      </c>
      <c r="CS8" s="59" t="s">
        <v>112</v>
      </c>
      <c r="CT8" s="59" t="s">
        <v>112</v>
      </c>
      <c r="CU8" s="59" t="s">
        <v>112</v>
      </c>
      <c r="CV8" s="59" t="s">
        <v>112</v>
      </c>
      <c r="CW8" s="59" t="s">
        <v>112</v>
      </c>
      <c r="CX8" s="59" t="s">
        <v>112</v>
      </c>
      <c r="CY8" s="56" t="s">
        <v>112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51.7</v>
      </c>
      <c r="DF8" s="59">
        <v>51.5</v>
      </c>
      <c r="DG8" s="59">
        <v>764.6</v>
      </c>
      <c r="DH8" s="59">
        <v>72.599999999999994</v>
      </c>
      <c r="DI8" s="59">
        <v>50.4</v>
      </c>
      <c r="DJ8" s="56">
        <v>72.2</v>
      </c>
      <c r="DK8" s="59">
        <v>517.9</v>
      </c>
      <c r="DL8" s="59">
        <v>625</v>
      </c>
      <c r="DM8" s="59">
        <v>202.5</v>
      </c>
      <c r="DN8" s="59">
        <v>217.5</v>
      </c>
      <c r="DO8" s="59">
        <v>262.5</v>
      </c>
      <c r="DP8" s="59">
        <v>159.69999999999999</v>
      </c>
      <c r="DQ8" s="59">
        <v>159.6</v>
      </c>
      <c r="DR8" s="59">
        <v>128.5</v>
      </c>
      <c r="DS8" s="59">
        <v>138.1</v>
      </c>
      <c r="DT8" s="59">
        <v>152.4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121</v>
      </c>
      <c r="C10" s="64" t="s">
        <v>122</v>
      </c>
      <c r="D10" s="64" t="s">
        <v>123</v>
      </c>
      <c r="E10" s="64" t="s">
        <v>124</v>
      </c>
      <c r="F10" s="64" t="s">
        <v>125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2024-01-24T02:05:40Z</cp:lastPrinted>
  <dcterms:created xsi:type="dcterms:W3CDTF">2024-01-11T00:13:50Z</dcterms:created>
  <dcterms:modified xsi:type="dcterms:W3CDTF">2024-01-30T05:40:04Z</dcterms:modified>
  <cp:category/>
</cp:coreProperties>
</file>