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下水道係\下水\決算統計\R5決算統計関係\経営比較分析の報告\2.27〆\美郷町下水【経営比較分析表】2022_324485_47_1718\"/>
    </mc:Choice>
  </mc:AlternateContent>
  <workbookProtection workbookAlgorithmName="SHA-512" workbookHashValue="TQdFWyOi8uMqAuh0zoDa3X/pWdtwj0dYOKLy6RJV3ECraFPYNBQJtoGqwK6E7iy6fNcniLtxWYvXQ8lvsdbc+Q==" workbookSaltValue="HvCOR7sLWAPyVKKhySA02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<sst xmlns="http://schemas.openxmlformats.org/spreadsheetml/2006/main" count="247" uniqueCount="120">
  <si>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</si>
  <si>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</si>
  <si>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</si>
  <si>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</si>
  <si>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</si>
  <si>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</si>
  <si>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</si>
  <si>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</si>
  <si>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</si>
  <si>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</si>
  <si>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</si>
  <si>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</si>
  <si>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</si>
  <si>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</si>
  <si>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</si>
  <si>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</si>
  <si>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</si>
  <si>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</si>
  <si>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</si>
  <si>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</si>
  <si>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</si>
  <si>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</si>
  <si>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</si>
  <si>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</si>
  <si>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</si>
  <si>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</si>
  <si>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</si>
  <si>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</si>
  <si>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</si>
  <si>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</si>
  <si>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</si>
  <si>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</si>
  <si>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</si>
  <si>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</si>
  <si>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</si>
  <si>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</si>
  <si>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</si>
  <si>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</si>
  <si>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</si>
  <si>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</si>
  <si>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</si>
  <si>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</si>
  <si>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</si>
  <si>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</si>
  <si>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</si>
  <si>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</si>
  <si>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</si>
  <si>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</si>
  <si>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</si>
  <si>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</si>
  <si>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</si>
  <si>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</si>
  <si>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</si>
  <si>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</si>
  <si>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</si>
  <si>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</si>
  <si>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</si>
  <si>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</si>
  <si>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</si>
  <si>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</si>
  <si>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</si>
  <si>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</si>
  <si>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</si>
  <si>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</si>
  <si>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</si>
  <si>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</si>
  <si>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</si>
  <si>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</si>
  <si>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</si>
  <si>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</si>
  <si>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</si>
  <si>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</si>
  <si>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</si>
  <si>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</si>
  <si>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</si>
  <si>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</si>
  <si>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</si>
  <si>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</si>
  <si>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</si>
  <si>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</si>
  <si>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</si>
  <si>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</si>
  <si>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</si>
  <si>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</si>
  <si>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</si>
  <si>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</si>
  <si>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</si>
  <si>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</si>
  <si>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</si>
  <si>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</si>
  <si>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</si>
  <si>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</si>
  <si>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</si>
  <si>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</si>
  <si>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</si>
  <si>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</si>
  <si>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</si>
  <si>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</si>
  <si>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</si>
  <si>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</si>
  <si>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</si>
  <si>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</si>
  <si>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</si>
  <si>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</si>
  <si>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</si>
  <si>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</si>
  <si>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</si>
  <si>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</si>
  <si>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</si>
  <si>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</si>
  <si>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</si>
  <si>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</si>
  <si>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</si>
  <si>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</si>
  <si>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</si>
  <si>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</si>
  <si>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</si>
  <si>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14年度から市町村設置型の合併浄化槽を集合的な施設である「特定環境公共下水道」、「農業集落排水施設｣の処理区域外において、下水道普及率を向上させるべく継続して整備してきている。そのため、維持管理費が年々増加してきており、適正な維持管理の下で健全な施設利用を図る必要がある。</t>
    <phoneticPr fontId="4"/>
  </si>
  <si>
    <t>①収益的収支比率、⑤経費回収率、⑥汚水処理原価ともに経営上の指数を下回る傾向にある。そのため、維持管理費の抑制はもとより、⑤経費回収率をアップさせるため、経営の健全性の観点から料金収入の見直しを図るべく、検討が必要な時期を迎えている。</t>
    <phoneticPr fontId="4"/>
  </si>
  <si>
    <r>
      <t>①</t>
    </r>
    <r>
      <rPr>
        <sz val="11"/>
        <rFont val="ＭＳ ゴシック"/>
        <family val="3"/>
        <charset val="128"/>
      </rPr>
      <t>収益的収支比率は、公営企業への移行のため打ち切り決算を行っており収入が例年より減ってい</t>
    </r>
    <r>
      <rPr>
        <sz val="11"/>
        <color theme="1"/>
        <rFont val="ＭＳ ゴシック"/>
        <family val="3"/>
        <charset val="128"/>
      </rPr>
      <t>るが、修繕が少なか</t>
    </r>
    <r>
      <rPr>
        <sz val="11"/>
        <rFont val="ＭＳ ゴシック"/>
        <family val="3"/>
        <charset val="128"/>
      </rPr>
      <t>ったため上がってい</t>
    </r>
    <r>
      <rPr>
        <sz val="11"/>
        <color theme="1"/>
        <rFont val="ＭＳ ゴシック"/>
        <family val="3"/>
        <charset val="128"/>
      </rPr>
      <t>る。ただ、地方債償還額も増加していき、下水道料金による回収は、出来ていない現状にある。④企業債残高について現在も合併浄化槽整備を継続しているため、現状のように類似団体の平均値を上回って推移している。⑤経費回収率は類似団体と比較して低く⑥汚水処理原価は高く推移しており、今後も同様に推移するものと思われる。⑦施設利用率は、処理水量が平均値を下回る傾向にある。しかし、⑧水洗化率は類似団体の平均値よりも高く、施設ごとの接続率は高い。なお、①収益的収支比率及び⑤経費回収率が低く、人口減少に歯止めがかからない状況であり、経営の健全性･効率性の観点から下水道料金収入及び維持管理費(修繕費)等の見直しの検討を行なう必要がある。</t>
    </r>
    <rPh sb="28" eb="29">
      <t>オコナ</t>
    </rPh>
    <rPh sb="40" eb="41">
      <t>ヘ</t>
    </rPh>
    <rPh sb="50" eb="51">
      <t>スク</t>
    </rPh>
    <rPh sb="57" eb="58">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</si>
</sst>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AE-40E5-BEA9-C5971D3EC9F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4AE-40E5-BEA9-C5971D3EC9F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43.58</c:v>
                </c:pt>
                <c:pt idx="1">
                  <c:v>42.68</c:v>
                </c:pt>
                <c:pt idx="2">
                  <c:v>43.86</c:v>
                </c:pt>
                <c:pt idx="3">
                  <c:v>44.4</c:v>
                </c:pt>
                <c:pt idx="4">
                  <c:v>42.94</c:v>
                </c:pt>
              </c:numCache>
            </c:numRef>
          </c:val>
          <c:extLst>
            <c:ext xmlns:c16="http://schemas.microsoft.com/office/drawing/2014/chart" uri="{C3380CC4-5D6E-409C-BE32-E72D297353CC}">
              <c16:uniqueId val="{00000000-081A-4DD7-BBA3-A213C814925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081A-4DD7-BBA3-A213C814925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D24-4E1F-A6A1-2C7F1D1FA64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9D24-4E1F-A6A1-2C7F1D1FA64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92.61</c:v>
                </c:pt>
                <c:pt idx="1">
                  <c:v>94.18</c:v>
                </c:pt>
                <c:pt idx="2">
                  <c:v>92.94</c:v>
                </c:pt>
                <c:pt idx="3">
                  <c:v>94.66</c:v>
                </c:pt>
                <c:pt idx="4">
                  <c:v>95.78</c:v>
                </c:pt>
              </c:numCache>
            </c:numRef>
          </c:val>
          <c:extLst>
            <c:ext xmlns:c16="http://schemas.microsoft.com/office/drawing/2014/chart" uri="{C3380CC4-5D6E-409C-BE32-E72D297353CC}">
              <c16:uniqueId val="{00000000-B682-4C4F-AA76-1491B9B0345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82-4C4F-AA76-1491B9B0345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65-4632-B52E-FC80A4BEEBF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65-4632-B52E-FC80A4BEEBF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99-4411-AA84-85A111EDABA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99-4411-AA84-85A111EDABA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2E-4103-95F6-BE9B0315AB3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2E-4103-95F6-BE9B0315AB3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25-44C0-A01D-A79433AB8D6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25-44C0-A01D-A79433AB8D6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873.78</c:v>
                </c:pt>
                <c:pt idx="1">
                  <c:v>814.89</c:v>
                </c:pt>
                <c:pt idx="2">
                  <c:v>800.52</c:v>
                </c:pt>
                <c:pt idx="3">
                  <c:v>744.62</c:v>
                </c:pt>
                <c:pt idx="4">
                  <c:v>771.14</c:v>
                </c:pt>
              </c:numCache>
            </c:numRef>
          </c:val>
          <c:extLst>
            <c:ext xmlns:c16="http://schemas.microsoft.com/office/drawing/2014/chart" uri="{C3380CC4-5D6E-409C-BE32-E72D297353CC}">
              <c16:uniqueId val="{00000000-60CE-41B5-A124-56B4065208C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60CE-41B5-A124-56B4065208C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41.39</c:v>
                </c:pt>
                <c:pt idx="1">
                  <c:v>41.77</c:v>
                </c:pt>
                <c:pt idx="2">
                  <c:v>44.39</c:v>
                </c:pt>
                <c:pt idx="3">
                  <c:v>41.49</c:v>
                </c:pt>
                <c:pt idx="4">
                  <c:v>36.07</c:v>
                </c:pt>
              </c:numCache>
            </c:numRef>
          </c:val>
          <c:extLst>
            <c:ext xmlns:c16="http://schemas.microsoft.com/office/drawing/2014/chart" uri="{C3380CC4-5D6E-409C-BE32-E72D297353CC}">
              <c16:uniqueId val="{00000000-CD2B-4D90-9A72-77E259C91B5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CD2B-4D90-9A72-77E259C91B5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413.26</c:v>
                </c:pt>
                <c:pt idx="1">
                  <c:v>414.12</c:v>
                </c:pt>
                <c:pt idx="2">
                  <c:v>394.32</c:v>
                </c:pt>
                <c:pt idx="3">
                  <c:v>399.21</c:v>
                </c:pt>
                <c:pt idx="4">
                  <c:v>430.24</c:v>
                </c:pt>
              </c:numCache>
            </c:numRef>
          </c:val>
          <c:extLst>
            <c:ext xmlns:c16="http://schemas.microsoft.com/office/drawing/2014/chart" uri="{C3380CC4-5D6E-409C-BE32-E72D297353CC}">
              <c16:uniqueId val="{00000000-D793-4A40-8210-9874EB5ADF1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D793-4A40-8210-9874EB5ADF1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3"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島根県　美郷町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4222</v>
      </c>
      <c r="AM8" s="42"/>
      <c r="AN8" s="42"/>
      <c r="AO8" s="42"/>
      <c r="AP8" s="42"/>
      <c r="AQ8" s="42"/>
      <c r="AR8" s="42"/>
      <c r="AS8" s="42"/>
      <c r="AT8" s="35">
        <f>データ!T6</f>
        <v>282.92</v>
      </c>
      <c r="AU8" s="35"/>
      <c r="AV8" s="35"/>
      <c r="AW8" s="35"/>
      <c r="AX8" s="35"/>
      <c r="AY8" s="35"/>
      <c r="AZ8" s="35"/>
      <c r="BA8" s="35"/>
      <c r="BB8" s="35">
        <f>データ!U6</f>
        <v>14.92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23.27</v>
      </c>
      <c r="Q10" s="35"/>
      <c r="R10" s="35"/>
      <c r="S10" s="35"/>
      <c r="T10" s="35"/>
      <c r="U10" s="35"/>
      <c r="V10" s="35"/>
      <c r="W10" s="35">
        <f>データ!Q6</f>
        <v>100</v>
      </c>
      <c r="X10" s="35"/>
      <c r="Y10" s="35"/>
      <c r="Z10" s="35"/>
      <c r="AA10" s="35"/>
      <c r="AB10" s="35"/>
      <c r="AC10" s="35"/>
      <c r="AD10" s="42">
        <f>データ!R6</f>
        <v>3060</v>
      </c>
      <c r="AE10" s="42"/>
      <c r="AF10" s="42"/>
      <c r="AG10" s="42"/>
      <c r="AH10" s="42"/>
      <c r="AI10" s="42"/>
      <c r="AJ10" s="42"/>
      <c r="AK10" s="2"/>
      <c r="AL10" s="42">
        <f>データ!V6</f>
        <v>979</v>
      </c>
      <c r="AM10" s="42"/>
      <c r="AN10" s="42"/>
      <c r="AO10" s="42"/>
      <c r="AP10" s="42"/>
      <c r="AQ10" s="42"/>
      <c r="AR10" s="42"/>
      <c r="AS10" s="42"/>
      <c r="AT10" s="35">
        <f>データ!W6</f>
        <v>0.05</v>
      </c>
      <c r="AU10" s="35"/>
      <c r="AV10" s="35"/>
      <c r="AW10" s="35"/>
      <c r="AX10" s="35"/>
      <c r="AY10" s="35"/>
      <c r="AZ10" s="35"/>
      <c r="BA10" s="35"/>
      <c r="BB10" s="35">
        <f>データ!X6</f>
        <v>19580</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MhO90fH7ousplyE3Ep/7BV7Kq7RtL3HEfPd5Wx+A9InVqaWNxe3VsIYtLWGafnmc+A3fmxA5oEegbMuWex3GVw==" saltValue="/z7Kzwct76dQeSPjpoKEn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324485</v>
      </c>
      <c r="D6" s="19">
        <f t="shared" si="3"/>
        <v>47</v>
      </c>
      <c r="E6" s="19">
        <f t="shared" si="3"/>
        <v>18</v>
      </c>
      <c r="F6" s="19">
        <f t="shared" si="3"/>
        <v>0</v>
      </c>
      <c r="G6" s="19">
        <f t="shared" si="3"/>
        <v>0</v>
      </c>
      <c r="H6" s="19" t="str">
        <f t="shared" si="3"/>
        <v>島根県　美郷町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23.27</v>
      </c>
      <c r="Q6" s="20">
        <f t="shared" si="3"/>
        <v>100</v>
      </c>
      <c r="R6" s="20">
        <f t="shared" si="3"/>
        <v>3060</v>
      </c>
      <c r="S6" s="20">
        <f t="shared" si="3"/>
        <v>4222</v>
      </c>
      <c r="T6" s="20">
        <f t="shared" si="3"/>
        <v>282.92</v>
      </c>
      <c r="U6" s="20">
        <f t="shared" si="3"/>
        <v>14.92</v>
      </c>
      <c r="V6" s="20">
        <f t="shared" si="3"/>
        <v>979</v>
      </c>
      <c r="W6" s="20">
        <f t="shared" si="3"/>
        <v>0.05</v>
      </c>
      <c r="X6" s="20">
        <f t="shared" si="3"/>
        <v>19580</v>
      </c>
      <c r="Y6" s="21">
        <f>IF(Y7="",NA(),Y7)</f>
        <v>92.61</v>
      </c>
      <c r="Z6" s="21">
        <f t="shared" ref="Z6:AH6" si="4">IF(Z7="",NA(),Z7)</f>
        <v>94.18</v>
      </c>
      <c r="AA6" s="21">
        <f t="shared" si="4"/>
        <v>92.94</v>
      </c>
      <c r="AB6" s="21">
        <f t="shared" si="4"/>
        <v>94.66</v>
      </c>
      <c r="AC6" s="21">
        <f t="shared" si="4"/>
        <v>95.78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873.78</v>
      </c>
      <c r="BG6" s="21">
        <f t="shared" ref="BG6:BO6" si="7">IF(BG7="",NA(),BG7)</f>
        <v>814.89</v>
      </c>
      <c r="BH6" s="21">
        <f t="shared" si="7"/>
        <v>800.52</v>
      </c>
      <c r="BI6" s="21">
        <f t="shared" si="7"/>
        <v>744.62</v>
      </c>
      <c r="BJ6" s="21">
        <f t="shared" si="7"/>
        <v>771.14</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41.39</v>
      </c>
      <c r="BR6" s="21">
        <f t="shared" ref="BR6:BZ6" si="8">IF(BR7="",NA(),BR7)</f>
        <v>41.77</v>
      </c>
      <c r="BS6" s="21">
        <f t="shared" si="8"/>
        <v>44.39</v>
      </c>
      <c r="BT6" s="21">
        <f t="shared" si="8"/>
        <v>41.49</v>
      </c>
      <c r="BU6" s="21">
        <f t="shared" si="8"/>
        <v>36.07</v>
      </c>
      <c r="BV6" s="21">
        <f t="shared" si="8"/>
        <v>63.06</v>
      </c>
      <c r="BW6" s="21">
        <f t="shared" si="8"/>
        <v>62.5</v>
      </c>
      <c r="BX6" s="21">
        <f t="shared" si="8"/>
        <v>60.59</v>
      </c>
      <c r="BY6" s="21">
        <f t="shared" si="8"/>
        <v>60</v>
      </c>
      <c r="BZ6" s="21">
        <f t="shared" si="8"/>
        <v>59.01</v>
      </c>
      <c r="CA6" s="20" t="str">
        <f>IF(CA7="","",IF(CA7="-","【-】","【"&amp;SUBSTITUTE(TEXT(CA7,"#,##0.00"),"-","△")&amp;"】"))</f>
        <v>【57.03】</v>
      </c>
      <c r="CB6" s="21">
        <f>IF(CB7="",NA(),CB7)</f>
        <v>413.26</v>
      </c>
      <c r="CC6" s="21">
        <f t="shared" ref="CC6:CK6" si="9">IF(CC7="",NA(),CC7)</f>
        <v>414.12</v>
      </c>
      <c r="CD6" s="21">
        <f t="shared" si="9"/>
        <v>394.32</v>
      </c>
      <c r="CE6" s="21">
        <f t="shared" si="9"/>
        <v>399.21</v>
      </c>
      <c r="CF6" s="21">
        <f t="shared" si="9"/>
        <v>430.24</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43.58</v>
      </c>
      <c r="CN6" s="21">
        <f t="shared" ref="CN6:CV6" si="10">IF(CN7="",NA(),CN7)</f>
        <v>42.68</v>
      </c>
      <c r="CO6" s="21">
        <f t="shared" si="10"/>
        <v>43.86</v>
      </c>
      <c r="CP6" s="21">
        <f t="shared" si="10"/>
        <v>44.4</v>
      </c>
      <c r="CQ6" s="21">
        <f t="shared" si="10"/>
        <v>42.94</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324485</v>
      </c>
      <c r="D7" s="23">
        <v>47</v>
      </c>
      <c r="E7" s="23">
        <v>18</v>
      </c>
      <c r="F7" s="23">
        <v>0</v>
      </c>
      <c r="G7" s="23">
        <v>0</v>
      </c>
      <c r="H7" s="23" t="s">
        <v>98</v>
      </c>
      <c r="I7" s="23" t="s">
        <v>99</v>
      </c>
      <c r="J7" s="23" t="s">
        <v>100</v>
      </c>
      <c r="K7" s="23" t="s">
        <v>101</v>
      </c>
      <c r="L7" s="23" t="s">
        <v>102</v>
      </c>
      <c r="M7" s="23" t="s">
        <v>103</v>
      </c>
      <c r="N7" s="24" t="s">
        <v>104</v>
      </c>
      <c r="O7" s="24" t="s">
        <v>105</v>
      </c>
      <c r="P7" s="24">
        <v>23.27</v>
      </c>
      <c r="Q7" s="24">
        <v>100</v>
      </c>
      <c r="R7" s="24">
        <v>3060</v>
      </c>
      <c r="S7" s="24">
        <v>4222</v>
      </c>
      <c r="T7" s="24">
        <v>282.92</v>
      </c>
      <c r="U7" s="24">
        <v>14.92</v>
      </c>
      <c r="V7" s="24">
        <v>979</v>
      </c>
      <c r="W7" s="24">
        <v>0.05</v>
      </c>
      <c r="X7" s="24">
        <v>19580</v>
      </c>
      <c r="Y7" s="24">
        <v>92.61</v>
      </c>
      <c r="Z7" s="24">
        <v>94.18</v>
      </c>
      <c r="AA7" s="24">
        <v>92.94</v>
      </c>
      <c r="AB7" s="24">
        <v>94.66</v>
      </c>
      <c r="AC7" s="24">
        <v>95.78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873.78</v>
      </c>
      <c r="BG7" s="24">
        <v>814.89</v>
      </c>
      <c r="BH7" s="24">
        <v>800.52</v>
      </c>
      <c r="BI7" s="24">
        <v>744.62</v>
      </c>
      <c r="BJ7" s="24">
        <v>771.14</v>
      </c>
      <c r="BK7" s="24">
        <v>296.89</v>
      </c>
      <c r="BL7" s="24">
        <v>270.57</v>
      </c>
      <c r="BM7" s="24">
        <v>294.27</v>
      </c>
      <c r="BN7" s="24">
        <v>294.08999999999997</v>
      </c>
      <c r="BO7" s="24">
        <v>294.08999999999997</v>
      </c>
      <c r="BP7" s="24">
        <v>307.39</v>
      </c>
      <c r="BQ7" s="24">
        <v>41.39</v>
      </c>
      <c r="BR7" s="24">
        <v>41.77</v>
      </c>
      <c r="BS7" s="24">
        <v>44.39</v>
      </c>
      <c r="BT7" s="24">
        <v>41.49</v>
      </c>
      <c r="BU7" s="24">
        <v>36.07</v>
      </c>
      <c r="BV7" s="24">
        <v>63.06</v>
      </c>
      <c r="BW7" s="24">
        <v>62.5</v>
      </c>
      <c r="BX7" s="24">
        <v>60.59</v>
      </c>
      <c r="BY7" s="24">
        <v>60</v>
      </c>
      <c r="BZ7" s="24">
        <v>59.01</v>
      </c>
      <c r="CA7" s="24">
        <v>57.03</v>
      </c>
      <c r="CB7" s="24">
        <v>413.26</v>
      </c>
      <c r="CC7" s="24">
        <v>414.12</v>
      </c>
      <c r="CD7" s="24">
        <v>394.32</v>
      </c>
      <c r="CE7" s="24">
        <v>399.21</v>
      </c>
      <c r="CF7" s="24">
        <v>430.24</v>
      </c>
      <c r="CG7" s="24">
        <v>264.77</v>
      </c>
      <c r="CH7" s="24">
        <v>269.33</v>
      </c>
      <c r="CI7" s="24">
        <v>280.23</v>
      </c>
      <c r="CJ7" s="24">
        <v>282.70999999999998</v>
      </c>
      <c r="CK7" s="24">
        <v>291.82</v>
      </c>
      <c r="CL7" s="24">
        <v>294.83</v>
      </c>
      <c r="CM7" s="24">
        <v>43.58</v>
      </c>
      <c r="CN7" s="24">
        <v>42.68</v>
      </c>
      <c r="CO7" s="24">
        <v>43.86</v>
      </c>
      <c r="CP7" s="24">
        <v>44.4</v>
      </c>
      <c r="CQ7" s="24">
        <v>42.94</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2023-12-12T03:00:38Z</dcterms:created>
  <dcterms:modified xsi:type="dcterms:W3CDTF">2024-02-27T08:03:43Z</dcterms:modified>
  <cp:category/>
</cp:coreProperties>
</file>