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files018\市職員\上下水道部\下水道課\管理\公営企業関連\4.経営比較分析\240117経営比較分析表（R04決算）\2.提出分\"/>
    </mc:Choice>
  </mc:AlternateContent>
  <workbookProtection workbookAlgorithmName="SHA-512" workbookHashValue="VRtHuuvZXcTpZpsT7m7x7j0KAhz2xZV8WM637pBF1K6gIwVlHyZxvlBIEPgy1fzBvRk8XcxnzW/jK/rPLJIQpg==" workbookSaltValue="WDQ7DUTv49DHvQaTb54jkQ==" workbookSpinCount="100000" lockStructure="1"/>
  <bookViews>
    <workbookView xWindow="0" yWindow="0" windowWidth="19770" windowHeight="107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<sst xmlns="http://schemas.openxmlformats.org/spreadsheetml/2006/main" count="236" uniqueCount="121">
  <si>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</si>
  <si>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</si>
  <si>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</si>
  <si>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</si>
  <si>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</si>
  <si>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</si>
  <si>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</si>
  <si>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</si>
  <si>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</si>
  <si>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</si>
  <si>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</si>
  <si>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</si>
  <si>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</si>
  <si>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</si>
  <si>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</si>
  <si>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</si>
  <si>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</si>
  <si>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</si>
  <si>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</si>
  <si>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</si>
  <si>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</si>
  <si>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</si>
  <si>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</si>
  <si>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</si>
  <si>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</si>
  <si>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</si>
  <si>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</si>
  <si>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</si>
  <si>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</si>
  <si>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</si>
  <si>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</si>
  <si>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</si>
  <si>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</si>
  <si>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</si>
  <si>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</si>
  <si>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</si>
  <si>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</si>
  <si>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</si>
  <si>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</si>
  <si>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</si>
  <si>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</si>
  <si>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</si>
  <si>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</si>
  <si>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</si>
  <si>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</si>
  <si>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</si>
  <si>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</si>
  <si>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</si>
  <si>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</si>
  <si>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</si>
  <si>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</si>
  <si>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</si>
  <si>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</si>
  <si>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</si>
  <si>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</si>
  <si>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</si>
  <si>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</si>
  <si>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</si>
  <si>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</si>
  <si>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</si>
  <si>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</si>
  <si>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</si>
  <si>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</si>
  <si>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</si>
  <si>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</si>
  <si>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</si>
  <si>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</si>
  <si>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</si>
  <si>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</si>
  <si>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</si>
  <si>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</si>
  <si>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</si>
  <si>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</si>
  <si>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</si>
  <si>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</si>
  <si>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</si>
  <si>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</si>
  <si>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</si>
  <si>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</si>
  <si>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</si>
  <si>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</si>
  <si>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</si>
  <si>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</si>
  <si>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</si>
  <si>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</si>
  <si>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</si>
  <si>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</si>
  <si>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</si>
  <si>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</si>
  <si>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</si>
  <si>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</si>
  <si>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</si>
  <si>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</si>
  <si>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</si>
  <si>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</si>
  <si>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</si>
  <si>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</si>
  <si>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</si>
  <si>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</si>
  <si>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</si>
  <si>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</si>
  <si>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</si>
  <si>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</si>
  <si>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</si>
  <si>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</si>
  <si>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</si>
  <si>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</si>
  <si>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</si>
  <si>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</si>
  <si>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</si>
  <si>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</si>
  <si>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</si>
  <si>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</si>
  <si>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</si>
  <si>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</si>
  <si>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</si>
  <si>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</si>
  <si>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</si>
  <si>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・現在のところ、管渠の破損等の状況には至っていない。
・管渠について、古いものでは布設から30年を経過しているが、まだ耐用年数を迎えておらず（管渠の標準耐用年数は50年）、また管渠調査にて損傷が確認されていないため、管渠更新は行っていない。ただし、今後は長寿命化へ向けての取組を行っていく必要がある。</t>
    <rPh sb="1" eb="3">
      <t>ゲンザイ</t>
    </rPh>
    <phoneticPr fontId="4"/>
  </si>
  <si>
    <t>・山間地等スケールメリットの発生しにくい事業であり、使用料収入だけで維持管理費を賄うことは困難である。経営の健全化のためには、施設統合等も視野に入れ、効率的な施設運営を検討していく必要がある。
・今後も未接続世帯への働きかけを積極的に行い、水洗化率向上を図り、使用料収入を増加させるとともに、維持管理費の節減を行い、経営の健全化を図っていく必要がある。</t>
  </si>
  <si>
    <t>・収益的収支比率と経費回収率の低さから見て分かるように、使用料収入で汚水処理費用が賄えていない状況にある。
・経費回収率が全国平均を上回っているのは、既に整備が完了しているためである。
・予算に占める企業債償還の割合が大きく、自主財源のみでは経営が成り立たず、一般会計からの繰入金に頼らざるをえない状況にある。このため、令和３年度に使用料改定を行った。
・事業完了しており、企業債残高は減少傾向にある。
・処理施設の老朽化に伴う修繕費の増加や、汚泥処理量の増加に伴う維持管理費の増加により、水洗化率は上昇しているものの、汚水処理費用を充分に賄える状況にはない。
・水洗化率は上昇傾向であるものの、節水意識の向上ならびに人口の減少による影響から使用料収入は減少傾向にある。
・施設利用率が全国平均を下回っているのは、一部施設において過疎化の進展により接続率が伸び悩んでいるためである。
・令和７年度以降に、処理施設統合の計画を策定する予定である。</t>
    <rPh sb="15" eb="16">
      <t>ヒク</t>
    </rPh>
    <rPh sb="160" eb="162">
      <t>レイワ</t>
    </rPh>
    <rPh sb="163" eb="165">
      <t>ネンド</t>
    </rPh>
    <rPh sb="166" eb="169">
      <t>シヨウリョウ</t>
    </rPh>
    <rPh sb="169" eb="171">
      <t>カイテイ</t>
    </rPh>
    <rPh sb="172" eb="17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</si>
</sst>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A7-484F-982B-38190E9AD5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04A7-484F-982B-38190E9AD5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42.16</c:v>
                </c:pt>
                <c:pt idx="1">
                  <c:v>41.52</c:v>
                </c:pt>
                <c:pt idx="2">
                  <c:v>42.5</c:v>
                </c:pt>
                <c:pt idx="3">
                  <c:v>41.38</c:v>
                </c:pt>
                <c:pt idx="4">
                  <c:v>39.770000000000003</c:v>
                </c:pt>
              </c:numCache>
            </c:numRef>
          </c:val>
          <c:extLst>
            <c:ext xmlns:c16="http://schemas.microsoft.com/office/drawing/2014/chart" uri="{C3380CC4-5D6E-409C-BE32-E72D297353CC}">
              <c16:uniqueId val="{00000000-3EB2-4C58-A1A9-F91753EAE0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EB2-4C58-A1A9-F91753EAE0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88.28</c:v>
                </c:pt>
                <c:pt idx="1">
                  <c:v>88.95</c:v>
                </c:pt>
                <c:pt idx="2">
                  <c:v>89.81</c:v>
                </c:pt>
                <c:pt idx="3">
                  <c:v>90.47</c:v>
                </c:pt>
                <c:pt idx="4">
                  <c:v>91.1</c:v>
                </c:pt>
              </c:numCache>
            </c:numRef>
          </c:val>
          <c:extLst>
            <c:ext xmlns:c16="http://schemas.microsoft.com/office/drawing/2014/chart" uri="{C3380CC4-5D6E-409C-BE32-E72D297353CC}">
              <c16:uniqueId val="{00000000-9823-4D1C-A764-3F21AF0D193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823-4D1C-A764-3F21AF0D193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77.790000000000006</c:v>
                </c:pt>
                <c:pt idx="1">
                  <c:v>76.739999999999995</c:v>
                </c:pt>
                <c:pt idx="2">
                  <c:v>77.44</c:v>
                </c:pt>
                <c:pt idx="3">
                  <c:v>76.540000000000006</c:v>
                </c:pt>
                <c:pt idx="4">
                  <c:v>77.680000000000007</c:v>
                </c:pt>
              </c:numCache>
            </c:numRef>
          </c:val>
          <c:extLst>
            <c:ext xmlns:c16="http://schemas.microsoft.com/office/drawing/2014/chart" uri="{C3380CC4-5D6E-409C-BE32-E72D297353CC}">
              <c16:uniqueId val="{00000000-EC01-4229-97EF-25E8CBAE0C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01-4229-97EF-25E8CBAE0C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5F-4552-869A-2F2FC358673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5F-4552-869A-2F2FC358673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1E-4CD1-BA9C-1A67FF535B9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1E-4CD1-BA9C-1A67FF535B9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71-44DC-A184-FD4B7803A8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71-44DC-A184-FD4B7803A8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9C-4120-B9E6-4EB59F4888E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9C-4120-B9E6-4EB59F4888E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1630.62</c:v>
                </c:pt>
                <c:pt idx="1">
                  <c:v>1253.46</c:v>
                </c:pt>
                <c:pt idx="2">
                  <c:v>1133.1300000000001</c:v>
                </c:pt>
                <c:pt idx="3">
                  <c:v>635.69000000000005</c:v>
                </c:pt>
                <c:pt idx="4">
                  <c:v>648.48</c:v>
                </c:pt>
              </c:numCache>
            </c:numRef>
          </c:val>
          <c:extLst>
            <c:ext xmlns:c16="http://schemas.microsoft.com/office/drawing/2014/chart" uri="{C3380CC4-5D6E-409C-BE32-E72D297353CC}">
              <c16:uniqueId val="{00000000-BC95-4220-93B5-80B7EB68033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C95-4220-93B5-80B7EB68033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87.23</c:v>
                </c:pt>
                <c:pt idx="1">
                  <c:v>83.29</c:v>
                </c:pt>
                <c:pt idx="2">
                  <c:v>94.28</c:v>
                </c:pt>
                <c:pt idx="3">
                  <c:v>85.51</c:v>
                </c:pt>
                <c:pt idx="4">
                  <c:v>70.87</c:v>
                </c:pt>
              </c:numCache>
            </c:numRef>
          </c:val>
          <c:extLst>
            <c:ext xmlns:c16="http://schemas.microsoft.com/office/drawing/2014/chart" uri="{C3380CC4-5D6E-409C-BE32-E72D297353CC}">
              <c16:uniqueId val="{00000000-86D6-417E-8FC3-E8902AEA83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86D6-417E-8FC3-E8902AEA83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228.72</c:v>
                </c:pt>
                <c:pt idx="1">
                  <c:v>241.29</c:v>
                </c:pt>
                <c:pt idx="2">
                  <c:v>215.79</c:v>
                </c:pt>
                <c:pt idx="3">
                  <c:v>257.64</c:v>
                </c:pt>
                <c:pt idx="4">
                  <c:v>334.85</c:v>
                </c:pt>
              </c:numCache>
            </c:numRef>
          </c:val>
          <c:extLst>
            <c:ext xmlns:c16="http://schemas.microsoft.com/office/drawing/2014/chart" uri="{C3380CC4-5D6E-409C-BE32-E72D297353CC}">
              <c16:uniqueId val="{00000000-9F45-42E5-A071-90EC8069FB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F45-42E5-A071-90EC8069FB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安来市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36391</v>
      </c>
      <c r="AM8" s="46"/>
      <c r="AN8" s="46"/>
      <c r="AO8" s="46"/>
      <c r="AP8" s="46"/>
      <c r="AQ8" s="46"/>
      <c r="AR8" s="46"/>
      <c r="AS8" s="46"/>
      <c r="AT8" s="45">
        <f>データ!T6</f>
        <v>420.93</v>
      </c>
      <c r="AU8" s="45"/>
      <c r="AV8" s="45"/>
      <c r="AW8" s="45"/>
      <c r="AX8" s="45"/>
      <c r="AY8" s="45"/>
      <c r="AZ8" s="45"/>
      <c r="BA8" s="45"/>
      <c r="BB8" s="45">
        <f>データ!U6</f>
        <v>86.45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18.440000000000001</v>
      </c>
      <c r="Q10" s="45"/>
      <c r="R10" s="45"/>
      <c r="S10" s="45"/>
      <c r="T10" s="45"/>
      <c r="U10" s="45"/>
      <c r="V10" s="45"/>
      <c r="W10" s="45">
        <f>データ!Q6</f>
        <v>100</v>
      </c>
      <c r="X10" s="45"/>
      <c r="Y10" s="45"/>
      <c r="Z10" s="45"/>
      <c r="AA10" s="45"/>
      <c r="AB10" s="45"/>
      <c r="AC10" s="45"/>
      <c r="AD10" s="46">
        <f>データ!R6</f>
        <v>4200</v>
      </c>
      <c r="AE10" s="46"/>
      <c r="AF10" s="46"/>
      <c r="AG10" s="46"/>
      <c r="AH10" s="46"/>
      <c r="AI10" s="46"/>
      <c r="AJ10" s="46"/>
      <c r="AK10" s="2"/>
      <c r="AL10" s="46">
        <f>データ!V6</f>
        <v>6665</v>
      </c>
      <c r="AM10" s="46"/>
      <c r="AN10" s="46"/>
      <c r="AO10" s="46"/>
      <c r="AP10" s="46"/>
      <c r="AQ10" s="46"/>
      <c r="AR10" s="46"/>
      <c r="AS10" s="46"/>
      <c r="AT10" s="45">
        <f>データ!W6</f>
        <v>10.63</v>
      </c>
      <c r="AU10" s="45"/>
      <c r="AV10" s="45"/>
      <c r="AW10" s="45"/>
      <c r="AX10" s="45"/>
      <c r="AY10" s="45"/>
      <c r="AZ10" s="45"/>
      <c r="BA10" s="45"/>
      <c r="BB10" s="45">
        <f>データ!X6</f>
        <v>627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ZQjtq8noxa45eFB2WKKoLELWawKhJBgQB6zai9R09dwLkmIcxF+qbLFxjB68JDOTKO7+M2NapCF5zFMX2Jlxzw==" saltValue="r5lH1VjzZKzmpJmZvWQc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322067</v>
      </c>
      <c r="D6" s="19">
        <f t="shared" si="3"/>
        <v>47</v>
      </c>
      <c r="E6" s="19">
        <f t="shared" si="3"/>
        <v>17</v>
      </c>
      <c r="F6" s="19">
        <f t="shared" si="3"/>
        <v>5</v>
      </c>
      <c r="G6" s="19">
        <f t="shared" si="3"/>
        <v>0</v>
      </c>
      <c r="H6" s="19" t="str">
        <f t="shared" si="3"/>
        <v>島根県　安来市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18.440000000000001</v>
      </c>
      <c r="Q6" s="20">
        <f t="shared" si="3"/>
        <v>100</v>
      </c>
      <c r="R6" s="20">
        <f t="shared" si="3"/>
        <v>4200</v>
      </c>
      <c r="S6" s="20">
        <f t="shared" si="3"/>
        <v>36391</v>
      </c>
      <c r="T6" s="20">
        <f t="shared" si="3"/>
        <v>420.93</v>
      </c>
      <c r="U6" s="20">
        <f t="shared" si="3"/>
        <v>86.45</v>
      </c>
      <c r="V6" s="20">
        <f t="shared" si="3"/>
        <v>6665</v>
      </c>
      <c r="W6" s="20">
        <f t="shared" si="3"/>
        <v>10.63</v>
      </c>
      <c r="X6" s="20">
        <f t="shared" si="3"/>
        <v>627</v>
      </c>
      <c r="Y6" s="21">
        <f>IF(Y7="",NA(),Y7)</f>
        <v>77.790000000000006</v>
      </c>
      <c r="Z6" s="21">
        <f t="shared" ref="Z6:AH6" si="4">IF(Z7="",NA(),Z7)</f>
        <v>76.739999999999995</v>
      </c>
      <c r="AA6" s="21">
        <f t="shared" si="4"/>
        <v>77.44</v>
      </c>
      <c r="AB6" s="21">
        <f t="shared" si="4"/>
        <v>76.540000000000006</v>
      </c>
      <c r="AC6" s="21">
        <f t="shared" si="4"/>
        <v>77.680000000000007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1630.62</v>
      </c>
      <c r="BG6" s="21">
        <f t="shared" ref="BG6:BO6" si="7">IF(BG7="",NA(),BG7)</f>
        <v>1253.46</v>
      </c>
      <c r="BH6" s="21">
        <f t="shared" si="7"/>
        <v>1133.1300000000001</v>
      </c>
      <c r="BI6" s="21">
        <f t="shared" si="7"/>
        <v>635.69000000000005</v>
      </c>
      <c r="BJ6" s="21">
        <f t="shared" si="7"/>
        <v>648.48</v>
      </c>
      <c r="BK6" s="21">
        <f t="shared" si="7"/>
        <v>789.46</v>
      </c>
      <c r="BL6" s="21">
        <f t="shared" si="7"/>
        <v>826.83</v>
      </c>
      <c r="BM6" s="21">
        <f t="shared" si="7"/>
        <v>867.83</v>
      </c>
      <c r="BN6" s="21">
        <f t="shared" si="7"/>
        <v>791.76</v>
      </c>
      <c r="BO6" s="21">
        <f t="shared" si="7"/>
        <v>900.82</v>
      </c>
      <c r="BP6" s="20" t="str">
        <f>IF(BP7="","",IF(BP7="-","【-】","【"&amp;SUBSTITUTE(TEXT(BP7,"#,##0.00"),"-","△")&amp;"】"))</f>
        <v>【809.19】</v>
      </c>
      <c r="BQ6" s="21">
        <f>IF(BQ7="",NA(),BQ7)</f>
        <v>87.23</v>
      </c>
      <c r="BR6" s="21">
        <f t="shared" ref="BR6:BZ6" si="8">IF(BR7="",NA(),BR7)</f>
        <v>83.29</v>
      </c>
      <c r="BS6" s="21">
        <f t="shared" si="8"/>
        <v>94.28</v>
      </c>
      <c r="BT6" s="21">
        <f t="shared" si="8"/>
        <v>85.51</v>
      </c>
      <c r="BU6" s="21">
        <f t="shared" si="8"/>
        <v>70.87</v>
      </c>
      <c r="BV6" s="21">
        <f t="shared" si="8"/>
        <v>57.77</v>
      </c>
      <c r="BW6" s="21">
        <f t="shared" si="8"/>
        <v>57.31</v>
      </c>
      <c r="BX6" s="21">
        <f t="shared" si="8"/>
        <v>57.08</v>
      </c>
      <c r="BY6" s="21">
        <f t="shared" si="8"/>
        <v>56.26</v>
      </c>
      <c r="BZ6" s="21">
        <f t="shared" si="8"/>
        <v>52.94</v>
      </c>
      <c r="CA6" s="20" t="str">
        <f>IF(CA7="","",IF(CA7="-","【-】","【"&amp;SUBSTITUTE(TEXT(CA7,"#,##0.00"),"-","△")&amp;"】"))</f>
        <v>【57.02】</v>
      </c>
      <c r="CB6" s="21">
        <f>IF(CB7="",NA(),CB7)</f>
        <v>228.72</v>
      </c>
      <c r="CC6" s="21">
        <f t="shared" ref="CC6:CK6" si="9">IF(CC7="",NA(),CC7)</f>
        <v>241.29</v>
      </c>
      <c r="CD6" s="21">
        <f t="shared" si="9"/>
        <v>215.79</v>
      </c>
      <c r="CE6" s="21">
        <f t="shared" si="9"/>
        <v>257.64</v>
      </c>
      <c r="CF6" s="21">
        <f t="shared" si="9"/>
        <v>334.85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42.16</v>
      </c>
      <c r="CN6" s="21">
        <f t="shared" ref="CN6:CV6" si="10">IF(CN7="",NA(),CN7)</f>
        <v>41.52</v>
      </c>
      <c r="CO6" s="21">
        <f t="shared" si="10"/>
        <v>42.5</v>
      </c>
      <c r="CP6" s="21">
        <f t="shared" si="10"/>
        <v>41.38</v>
      </c>
      <c r="CQ6" s="21">
        <f t="shared" si="10"/>
        <v>39.770000000000003</v>
      </c>
      <c r="CR6" s="21">
        <f t="shared" si="10"/>
        <v>50.68</v>
      </c>
      <c r="CS6" s="21">
        <f t="shared" si="10"/>
        <v>50.14</v>
      </c>
      <c r="CT6" s="21">
        <f t="shared" si="10"/>
        <v>54.83</v>
      </c>
      <c r="CU6" s="21">
        <f t="shared" si="10"/>
        <v>66.53</v>
      </c>
      <c r="CV6" s="21">
        <f t="shared" si="10"/>
        <v>52.35</v>
      </c>
      <c r="CW6" s="20" t="str">
        <f>IF(CW7="","",IF(CW7="-","【-】","【"&amp;SUBSTITUTE(TEXT(CW7,"#,##0.00"),"-","△")&amp;"】"))</f>
        <v>【52.55】</v>
      </c>
      <c r="CX6" s="21">
        <f>IF(CX7="",NA(),CX7)</f>
        <v>88.28</v>
      </c>
      <c r="CY6" s="21">
        <f t="shared" ref="CY6:DG6" si="11">IF(CY7="",NA(),CY7)</f>
        <v>88.95</v>
      </c>
      <c r="CZ6" s="21">
        <f t="shared" si="11"/>
        <v>89.81</v>
      </c>
      <c r="DA6" s="21">
        <f t="shared" si="11"/>
        <v>90.47</v>
      </c>
      <c r="DB6" s="21">
        <f t="shared" si="11"/>
        <v>91.1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322067</v>
      </c>
      <c r="D7" s="23">
        <v>47</v>
      </c>
      <c r="E7" s="23">
        <v>17</v>
      </c>
      <c r="F7" s="23">
        <v>5</v>
      </c>
      <c r="G7" s="23">
        <v>0</v>
      </c>
      <c r="H7" s="23" t="s">
        <v>98</v>
      </c>
      <c r="I7" s="23" t="s">
        <v>99</v>
      </c>
      <c r="J7" s="23" t="s">
        <v>100</v>
      </c>
      <c r="K7" s="23" t="s">
        <v>101</v>
      </c>
      <c r="L7" s="23" t="s">
        <v>102</v>
      </c>
      <c r="M7" s="23" t="s">
        <v>103</v>
      </c>
      <c r="N7" s="24" t="s">
        <v>104</v>
      </c>
      <c r="O7" s="24" t="s">
        <v>105</v>
      </c>
      <c r="P7" s="24">
        <v>18.440000000000001</v>
      </c>
      <c r="Q7" s="24">
        <v>100</v>
      </c>
      <c r="R7" s="24">
        <v>4200</v>
      </c>
      <c r="S7" s="24">
        <v>36391</v>
      </c>
      <c r="T7" s="24">
        <v>420.93</v>
      </c>
      <c r="U7" s="24">
        <v>86.45</v>
      </c>
      <c r="V7" s="24">
        <v>6665</v>
      </c>
      <c r="W7" s="24">
        <v>10.63</v>
      </c>
      <c r="X7" s="24">
        <v>627</v>
      </c>
      <c r="Y7" s="24">
        <v>77.790000000000006</v>
      </c>
      <c r="Z7" s="24">
        <v>76.739999999999995</v>
      </c>
      <c r="AA7" s="24">
        <v>77.44</v>
      </c>
      <c r="AB7" s="24">
        <v>76.540000000000006</v>
      </c>
      <c r="AC7" s="24">
        <v>77.680000000000007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1630.62</v>
      </c>
      <c r="BG7" s="24">
        <v>1253.46</v>
      </c>
      <c r="BH7" s="24">
        <v>1133.1300000000001</v>
      </c>
      <c r="BI7" s="24">
        <v>635.69000000000005</v>
      </c>
      <c r="BJ7" s="24">
        <v>648.48</v>
      </c>
      <c r="BK7" s="24">
        <v>789.46</v>
      </c>
      <c r="BL7" s="24">
        <v>826.83</v>
      </c>
      <c r="BM7" s="24">
        <v>867.83</v>
      </c>
      <c r="BN7" s="24">
        <v>791.76</v>
      </c>
      <c r="BO7" s="24">
        <v>900.82</v>
      </c>
      <c r="BP7" s="24">
        <v>809.19</v>
      </c>
      <c r="BQ7" s="24">
        <v>87.23</v>
      </c>
      <c r="BR7" s="24">
        <v>83.29</v>
      </c>
      <c r="BS7" s="24">
        <v>94.28</v>
      </c>
      <c r="BT7" s="24">
        <v>85.51</v>
      </c>
      <c r="BU7" s="24">
        <v>70.87</v>
      </c>
      <c r="BV7" s="24">
        <v>57.77</v>
      </c>
      <c r="BW7" s="24">
        <v>57.31</v>
      </c>
      <c r="BX7" s="24">
        <v>57.08</v>
      </c>
      <c r="BY7" s="24">
        <v>56.26</v>
      </c>
      <c r="BZ7" s="24">
        <v>52.94</v>
      </c>
      <c r="CA7" s="24">
        <v>57.02</v>
      </c>
      <c r="CB7" s="24">
        <v>228.72</v>
      </c>
      <c r="CC7" s="24">
        <v>241.29</v>
      </c>
      <c r="CD7" s="24">
        <v>215.79</v>
      </c>
      <c r="CE7" s="24">
        <v>257.64</v>
      </c>
      <c r="CF7" s="24">
        <v>334.85</v>
      </c>
      <c r="CG7" s="24">
        <v>274.35000000000002</v>
      </c>
      <c r="CH7" s="24">
        <v>273.52</v>
      </c>
      <c r="CI7" s="24">
        <v>274.99</v>
      </c>
      <c r="CJ7" s="24">
        <v>282.08999999999997</v>
      </c>
      <c r="CK7" s="24">
        <v>303.27999999999997</v>
      </c>
      <c r="CL7" s="24">
        <v>273.68</v>
      </c>
      <c r="CM7" s="24">
        <v>42.16</v>
      </c>
      <c r="CN7" s="24">
        <v>41.52</v>
      </c>
      <c r="CO7" s="24">
        <v>42.5</v>
      </c>
      <c r="CP7" s="24">
        <v>41.38</v>
      </c>
      <c r="CQ7" s="24">
        <v>39.770000000000003</v>
      </c>
      <c r="CR7" s="24">
        <v>50.68</v>
      </c>
      <c r="CS7" s="24">
        <v>50.14</v>
      </c>
      <c r="CT7" s="24">
        <v>54.83</v>
      </c>
      <c r="CU7" s="24">
        <v>66.53</v>
      </c>
      <c r="CV7" s="24">
        <v>52.35</v>
      </c>
      <c r="CW7" s="24">
        <v>52.55</v>
      </c>
      <c r="CX7" s="24">
        <v>88.28</v>
      </c>
      <c r="CY7" s="24">
        <v>88.95</v>
      </c>
      <c r="CZ7" s="24">
        <v>89.81</v>
      </c>
      <c r="DA7" s="24">
        <v>90.47</v>
      </c>
      <c r="DB7" s="24">
        <v>91.1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ys00666</cp:lastModifiedBy>
  <dcterms:created xsi:type="dcterms:W3CDTF">2023-12-12T02:55:17Z</dcterms:created>
  <dcterms:modified xsi:type="dcterms:W3CDTF">2024-01-17T03:00:49Z</dcterms:modified>
  <cp:category/>
</cp:coreProperties>
</file>