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03_公営企業一般\経営戦略\R4\230105経営比較分析表\04_団体→県\20_斐川宍道\"/>
    </mc:Choice>
  </mc:AlternateContent>
  <workbookProtection workbookAlgorithmName="SHA-512" workbookHashValue="6ebiVdsEBg+dM/eEXYaW1MW64XgHtmkggZtl8LCC9xOKz80t94yjQPtbtvHt/Z9F+Yv/VOQEIvz3vKiHu537EQ==" workbookSaltValue="0pfZv6s96xvRdXZPSuRPvA==" workbookSpinCount="100000" lockStructure="1"/>
  <bookViews>
    <workbookView xWindow="-120" yWindow="-120" windowWidth="20730" windowHeight="11310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G10" i="5" l="1"/>
  <c r="BY10" i="5"/>
  <c r="DQ10" i="5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Q10" i="5"/>
  <c r="AU10" i="5"/>
  <c r="BE10" i="5"/>
  <c r="BO10" i="5"/>
  <c r="CI10" i="5"/>
  <c r="CM10" i="5"/>
  <c r="CW10" i="5"/>
  <c r="DG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<sst xmlns="http://schemas.openxmlformats.org/spreadsheetml/2006/main" count="262" uniqueCount="108">
  <si>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</si>
  <si>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</si>
  <si>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</si>
  <si>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</si>
  <si>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</si>
  <si>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</si>
  <si>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</si>
  <si>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</si>
  <si>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</si>
  <si>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</si>
  <si>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</si>
  <si>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</si>
  <si>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</si>
  <si>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</si>
  <si>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</si>
  <si>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</si>
  <si>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</si>
  <si>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</si>
  <si>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</si>
  <si>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</si>
  <si>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</si>
  <si>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</si>
  <si>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</si>
  <si>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</si>
  <si>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</si>
  <si>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</si>
  <si>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</si>
  <si>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</si>
  <si>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</si>
  <si>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</si>
  <si>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</si>
  <si>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</si>
  <si>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</si>
  <si>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</si>
  <si>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</si>
  <si>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</si>
  <si>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</si>
  <si>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</si>
  <si>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</si>
  <si>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</si>
  <si>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</si>
  <si>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</si>
  <si>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</si>
  <si>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</si>
  <si>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</si>
  <si>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</si>
  <si>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</si>
  <si>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</si>
  <si>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</si>
  <si>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</si>
  <si>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</si>
  <si>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</si>
  <si>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</si>
  <si>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</si>
  <si>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</si>
  <si>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</si>
  <si>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</si>
  <si>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</si>
  <si>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</si>
  <si>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</si>
  <si>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</si>
  <si>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</si>
  <si>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</si>
  <si>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</si>
  <si>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</si>
  <si>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</si>
  <si>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</si>
  <si>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</si>
  <si>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</si>
  <si>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</si>
  <si>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</si>
  <si>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</si>
  <si>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</si>
  <si>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</si>
  <si>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</si>
  <si>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</si>
  <si>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</si>
  <si>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</si>
  <si>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</si>
  <si>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</si>
  <si>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</si>
  <si>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</si>
  <si>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</si>
  <si>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</si>
  <si>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</si>
  <si>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</si>
  <si>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</si>
  <si>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</si>
  <si>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</si>
  <si>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328341</t>
  </si>
  <si>
    <t>46</t>
  </si>
  <si>
    <t>02</t>
  </si>
  <si>
    <t>0</t>
  </si>
  <si>
    <t>000</t>
  </si>
  <si>
    <t>島根県　斐川宍道水道企業団</t>
  </si>
  <si>
    <t>法適用</t>
  </si>
  <si>
    <t>工業用水道事業</t>
  </si>
  <si>
    <t>小規模</t>
  </si>
  <si>
    <t>-</t>
  </si>
  <si>
    <t>その他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</si>
  <si>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</si>
  <si>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</si>
  <si>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</si>
  <si>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</si>
  <si>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</si>
  <si>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①経常収支比率
費用が減少したことにより、指標が改善した。
②累積欠損比率
令和元年度に欠損金が解消され、令和3年度においても欠損金は発生していない。
③流動比率
未払金が減ったことで、指標が改善した。
④企業債残高対給水収益比率
減少傾向にあるが、類似団体及び全国平均値を上回っている。この比率を減少させるよう努めていく。
⑤料金回収率
給水原価が下がったことにより、回収率が上昇した。
⑥給水原価
費用の減少により、給水原価が下がった。
⑦施設利用率
類似団体を上回ることはできたが、全国平均値を下回っている。効率的な利用に努めていく。
⑧契約率
新規供給先がないため、大きな変動はない。類似団体及び全国平均値を下回っている状態である。</t>
    <rPh sb="1" eb="7">
      <t>ケイジョウシュウシヒリツ</t>
    </rPh>
    <rPh sb="8" eb="10">
      <t>ヒヨウ</t>
    </rPh>
    <rPh sb="11" eb="13">
      <t>ゲンショウ</t>
    </rPh>
    <rPh sb="21" eb="23">
      <t>シヒョウ</t>
    </rPh>
    <rPh sb="24" eb="26">
      <t>カイゼン</t>
    </rPh>
    <rPh sb="31" eb="33">
      <t>ルイセキ</t>
    </rPh>
    <rPh sb="33" eb="35">
      <t>ケッソン</t>
    </rPh>
    <rPh sb="35" eb="37">
      <t>ヒリツ</t>
    </rPh>
    <rPh sb="38" eb="40">
      <t>レイワ</t>
    </rPh>
    <rPh sb="40" eb="42">
      <t>ガンネン</t>
    </rPh>
    <rPh sb="42" eb="43">
      <t>ド</t>
    </rPh>
    <rPh sb="44" eb="46">
      <t>ケッソン</t>
    </rPh>
    <rPh sb="46" eb="47">
      <t>キン</t>
    </rPh>
    <rPh sb="48" eb="50">
      <t>カイショウ</t>
    </rPh>
    <rPh sb="53" eb="55">
      <t>レイワ</t>
    </rPh>
    <rPh sb="56" eb="57">
      <t>ネン</t>
    </rPh>
    <rPh sb="57" eb="58">
      <t>ド</t>
    </rPh>
    <rPh sb="63" eb="65">
      <t>ケッソン</t>
    </rPh>
    <rPh sb="65" eb="66">
      <t>キン</t>
    </rPh>
    <rPh sb="67" eb="69">
      <t>ハッセイ</t>
    </rPh>
    <rPh sb="77" eb="79">
      <t>リュウドウ</t>
    </rPh>
    <rPh sb="79" eb="81">
      <t>ヒリツ</t>
    </rPh>
    <rPh sb="82" eb="85">
      <t>ミハライキン</t>
    </rPh>
    <rPh sb="86" eb="87">
      <t>ヘ</t>
    </rPh>
    <rPh sb="93" eb="95">
      <t>シヒョウ</t>
    </rPh>
    <rPh sb="96" eb="98">
      <t>カイゼン</t>
    </rPh>
    <rPh sb="103" eb="105">
      <t>キギョウ</t>
    </rPh>
    <rPh sb="105" eb="106">
      <t>サイ</t>
    </rPh>
    <rPh sb="106" eb="108">
      <t>ザンダカ</t>
    </rPh>
    <rPh sb="108" eb="109">
      <t>タイ</t>
    </rPh>
    <rPh sb="109" eb="111">
      <t>キュウスイ</t>
    </rPh>
    <rPh sb="111" eb="115">
      <t>シュウエキヒリツ</t>
    </rPh>
    <rPh sb="116" eb="118">
      <t>ゲンショウ</t>
    </rPh>
    <rPh sb="118" eb="120">
      <t>ケイコウ</t>
    </rPh>
    <rPh sb="125" eb="127">
      <t>ルイジ</t>
    </rPh>
    <rPh sb="127" eb="129">
      <t>ダンタイ</t>
    </rPh>
    <rPh sb="129" eb="130">
      <t>オヨ</t>
    </rPh>
    <rPh sb="131" eb="133">
      <t>ゼンコク</t>
    </rPh>
    <rPh sb="133" eb="136">
      <t>ヘイキンチ</t>
    </rPh>
    <rPh sb="137" eb="139">
      <t>ウワマワ</t>
    </rPh>
    <rPh sb="146" eb="148">
      <t>ヒリツ</t>
    </rPh>
    <rPh sb="149" eb="151">
      <t>ゲンショウ</t>
    </rPh>
    <rPh sb="156" eb="157">
      <t>ツト</t>
    </rPh>
    <rPh sb="164" eb="166">
      <t>リョウキン</t>
    </rPh>
    <rPh sb="166" eb="168">
      <t>カイシュウ</t>
    </rPh>
    <rPh sb="168" eb="169">
      <t>リツ</t>
    </rPh>
    <rPh sb="170" eb="172">
      <t>キュウスイ</t>
    </rPh>
    <rPh sb="172" eb="174">
      <t>ゲンカ</t>
    </rPh>
    <rPh sb="175" eb="176">
      <t>サ</t>
    </rPh>
    <rPh sb="185" eb="187">
      <t>カイシュウ</t>
    </rPh>
    <rPh sb="187" eb="188">
      <t>リツ</t>
    </rPh>
    <rPh sb="189" eb="191">
      <t>ジョウショウ</t>
    </rPh>
    <rPh sb="196" eb="198">
      <t>キュウスイ</t>
    </rPh>
    <rPh sb="198" eb="200">
      <t>ゲンカ</t>
    </rPh>
    <rPh sb="201" eb="203">
      <t>ヒヨウ</t>
    </rPh>
    <rPh sb="204" eb="205">
      <t>ゲン</t>
    </rPh>
    <rPh sb="205" eb="206">
      <t>ショウ</t>
    </rPh>
    <rPh sb="210" eb="212">
      <t>キュウスイ</t>
    </rPh>
    <rPh sb="212" eb="214">
      <t>ゲンカ</t>
    </rPh>
    <rPh sb="215" eb="216">
      <t>サ</t>
    </rPh>
    <rPh sb="222" eb="224">
      <t>シセツ</t>
    </rPh>
    <rPh sb="224" eb="226">
      <t>リヨウ</t>
    </rPh>
    <rPh sb="226" eb="227">
      <t>リツ</t>
    </rPh>
    <rPh sb="228" eb="230">
      <t>ルイジ</t>
    </rPh>
    <rPh sb="230" eb="232">
      <t>ダンタイ</t>
    </rPh>
    <rPh sb="233" eb="235">
      <t>ウワマワ</t>
    </rPh>
    <rPh sb="244" eb="246">
      <t>ゼンコク</t>
    </rPh>
    <rPh sb="246" eb="249">
      <t>ヘイキンチ</t>
    </rPh>
    <rPh sb="250" eb="252">
      <t>シタマワ</t>
    </rPh>
    <rPh sb="257" eb="260">
      <t>コウリツテキ</t>
    </rPh>
    <rPh sb="261" eb="263">
      <t>リヨウ</t>
    </rPh>
    <rPh sb="264" eb="265">
      <t>ツト</t>
    </rPh>
    <rPh sb="272" eb="275">
      <t>ケイヤクリツ</t>
    </rPh>
    <rPh sb="276" eb="278">
      <t>シンキ</t>
    </rPh>
    <rPh sb="278" eb="280">
      <t>キョウキュウ</t>
    </rPh>
    <rPh sb="280" eb="281">
      <t>サキ</t>
    </rPh>
    <rPh sb="287" eb="288">
      <t>オオ</t>
    </rPh>
    <rPh sb="290" eb="292">
      <t>ヘンドウ</t>
    </rPh>
    <rPh sb="296" eb="298">
      <t>ルイジ</t>
    </rPh>
    <rPh sb="298" eb="300">
      <t>ダンタイ</t>
    </rPh>
    <rPh sb="300" eb="301">
      <t>オヨ</t>
    </rPh>
    <rPh sb="302" eb="307">
      <t>ゼンコクヘイキンチ</t>
    </rPh>
    <rPh sb="308" eb="310">
      <t>シタマワ</t>
    </rPh>
    <rPh sb="314" eb="316">
      <t>ジョウタイ</t>
    </rPh>
    <phoneticPr fontId="5"/>
  </si>
  <si>
    <t>①有形固定資産減価償却率
若干ではあるが、償却進行により数値が上昇している。法定耐用年数が近い資産は少ない。
②管路経年化率
法定耐用年数を経過した管路はない。
③ここ5年は更新の必要が無く、工事を行っていない。</t>
    <rPh sb="1" eb="3">
      <t>ユウケイ</t>
    </rPh>
    <rPh sb="3" eb="7">
      <t>コテイシサン</t>
    </rPh>
    <rPh sb="7" eb="11">
      <t>ゲンカショウキャク</t>
    </rPh>
    <rPh sb="11" eb="12">
      <t>リツ</t>
    </rPh>
    <rPh sb="13" eb="15">
      <t>ジャッカン</t>
    </rPh>
    <rPh sb="21" eb="23">
      <t>ショウキャク</t>
    </rPh>
    <rPh sb="23" eb="25">
      <t>シンコウ</t>
    </rPh>
    <rPh sb="28" eb="30">
      <t>スウチ</t>
    </rPh>
    <rPh sb="31" eb="33">
      <t>ジョウショウ</t>
    </rPh>
    <rPh sb="38" eb="44">
      <t>ホウテイタイヨウネンスウ</t>
    </rPh>
    <rPh sb="45" eb="46">
      <t>チカ</t>
    </rPh>
    <rPh sb="47" eb="49">
      <t>シサン</t>
    </rPh>
    <rPh sb="50" eb="51">
      <t>スク</t>
    </rPh>
    <rPh sb="56" eb="58">
      <t>カンロ</t>
    </rPh>
    <rPh sb="58" eb="61">
      <t>ケイネンカ</t>
    </rPh>
    <rPh sb="61" eb="62">
      <t>リツ</t>
    </rPh>
    <rPh sb="63" eb="69">
      <t>ホウテイタイヨウネンスウ</t>
    </rPh>
    <rPh sb="70" eb="72">
      <t>ケイカ</t>
    </rPh>
    <rPh sb="74" eb="76">
      <t>カンロ</t>
    </rPh>
    <rPh sb="85" eb="86">
      <t>ネン</t>
    </rPh>
    <rPh sb="87" eb="89">
      <t>コウシン</t>
    </rPh>
    <rPh sb="90" eb="92">
      <t>ヒツヨウ</t>
    </rPh>
    <rPh sb="93" eb="94">
      <t>ナ</t>
    </rPh>
    <rPh sb="96" eb="98">
      <t>コウジ</t>
    </rPh>
    <rPh sb="99" eb="100">
      <t>オコナ</t>
    </rPh>
    <phoneticPr fontId="5"/>
  </si>
  <si>
    <t>基本使用水量制により、安定した料金収入を得ることができており、健全な経営状態である。
今後も基本使用水量制の継続や計画的な更新により、収支の安定に努めていく。</t>
    <rPh sb="0" eb="2">
      <t>キホン</t>
    </rPh>
    <rPh sb="2" eb="4">
      <t>シヨウ</t>
    </rPh>
    <rPh sb="4" eb="6">
      <t>スイリョウ</t>
    </rPh>
    <rPh sb="6" eb="7">
      <t>セイ</t>
    </rPh>
    <rPh sb="11" eb="13">
      <t>アンテイ</t>
    </rPh>
    <rPh sb="15" eb="17">
      <t>リョウキン</t>
    </rPh>
    <rPh sb="17" eb="19">
      <t>シュウニュウ</t>
    </rPh>
    <rPh sb="20" eb="21">
      <t>エ</t>
    </rPh>
    <rPh sb="31" eb="33">
      <t>ケンゼン</t>
    </rPh>
    <rPh sb="34" eb="38">
      <t>ケイエイジョウタイ</t>
    </rPh>
    <rPh sb="43" eb="45">
      <t>コンゴ</t>
    </rPh>
    <rPh sb="46" eb="48">
      <t>キホン</t>
    </rPh>
    <rPh sb="48" eb="50">
      <t>シヨウ</t>
    </rPh>
    <rPh sb="50" eb="52">
      <t>スイリョウ</t>
    </rPh>
    <rPh sb="52" eb="53">
      <t>セイ</t>
    </rPh>
    <rPh sb="54" eb="56">
      <t>ケイゾク</t>
    </rPh>
    <rPh sb="57" eb="60">
      <t>ケイカクテキ</t>
    </rPh>
    <rPh sb="61" eb="63">
      <t>コウシン</t>
    </rPh>
    <rPh sb="67" eb="69">
      <t>シュウシ</t>
    </rPh>
    <rPh sb="70" eb="72">
      <t>アンテイ</t>
    </rPh>
    <rPh sb="73" eb="74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</si>
</sst>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43.98</c:v>
                </c:pt>
                <c:pt idx="1">
                  <c:v>46.97</c:v>
                </c:pt>
                <c:pt idx="2">
                  <c:v>46.81</c:v>
                </c:pt>
                <c:pt idx="3">
                  <c:v>48.9</c:v>
                </c:pt>
                <c:pt idx="4">
                  <c:v>51.68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A-4512-9F04-F3DD17EE0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52.15</c:v>
                </c:pt>
                <c:pt idx="1">
                  <c:v>52.21</c:v>
                </c:pt>
                <c:pt idx="2">
                  <c:v>54.51</c:v>
                </c:pt>
                <c:pt idx="3">
                  <c:v>55.38</c:v>
                </c:pt>
                <c:pt idx="4">
                  <c:v>56.07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A-4512-9F04-F3DD17EE0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41.4</c:v>
                </c:pt>
                <c:pt idx="1">
                  <c:v>3.33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3-45AB-B63B-640CEED70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82.78</c:v>
                </c:pt>
                <c:pt idx="1">
                  <c:v>79.27</c:v>
                </c:pt>
                <c:pt idx="2">
                  <c:v>75.56</c:v>
                </c:pt>
                <c:pt idx="3">
                  <c:v>68.38</c:v>
                </c:pt>
                <c:pt idx="4">
                  <c:v>66.13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3-45AB-B63B-640CEED70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121.19</c:v>
                </c:pt>
                <c:pt idx="1">
                  <c:v>145.53</c:v>
                </c:pt>
                <c:pt idx="2">
                  <c:v>155.72999999999999</c:v>
                </c:pt>
                <c:pt idx="3">
                  <c:v>141.86000000000001</c:v>
                </c:pt>
                <c:pt idx="4">
                  <c:v>173.62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E-4869-BC1E-8503E6CD8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109.1</c:v>
                </c:pt>
                <c:pt idx="1">
                  <c:v>108.18</c:v>
                </c:pt>
                <c:pt idx="2">
                  <c:v>114.99</c:v>
                </c:pt>
                <c:pt idx="3">
                  <c:v>110.04</c:v>
                </c:pt>
                <c:pt idx="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E-4869-BC1E-8503E6CD8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E-4EDA-A66D-64370204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29.43</c:v>
                </c:pt>
                <c:pt idx="1">
                  <c:v>32.03</c:v>
                </c:pt>
                <c:pt idx="2">
                  <c:v>36.58</c:v>
                </c:pt>
                <c:pt idx="3">
                  <c:v>40.880000000000003</c:v>
                </c:pt>
                <c:pt idx="4">
                  <c:v>41.24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E-4EDA-A66D-64370204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CF2-B1FC-F5B8F8018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0.11</c:v>
                </c:pt>
                <c:pt idx="2">
                  <c:v>0.36</c:v>
                </c:pt>
                <c:pt idx="3">
                  <c:v>0.12</c:v>
                </c:pt>
                <c:pt idx="4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0-4CF2-B1FC-F5B8F8018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333.51</c:v>
                </c:pt>
                <c:pt idx="1">
                  <c:v>285.12</c:v>
                </c:pt>
                <c:pt idx="2">
                  <c:v>294.02999999999997</c:v>
                </c:pt>
                <c:pt idx="3">
                  <c:v>275.83</c:v>
                </c:pt>
                <c:pt idx="4">
                  <c:v>310.87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B-4B77-8F94-ACCBE507D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649.91999999999996</c:v>
                </c:pt>
                <c:pt idx="1">
                  <c:v>680.22</c:v>
                </c:pt>
                <c:pt idx="2">
                  <c:v>786.06</c:v>
                </c:pt>
                <c:pt idx="3">
                  <c:v>771.18</c:v>
                </c:pt>
                <c:pt idx="4">
                  <c:v>815.18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7B-4B77-8F94-ACCBE507D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597.41</c:v>
                </c:pt>
                <c:pt idx="1">
                  <c:v>561.39</c:v>
                </c:pt>
                <c:pt idx="2">
                  <c:v>579.77</c:v>
                </c:pt>
                <c:pt idx="3">
                  <c:v>563.30999999999995</c:v>
                </c:pt>
                <c:pt idx="4">
                  <c:v>543.91999999999996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D-4A15-A481-5490BCA0E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531.53</c:v>
                </c:pt>
                <c:pt idx="1">
                  <c:v>504.73</c:v>
                </c:pt>
                <c:pt idx="2">
                  <c:v>450.91</c:v>
                </c:pt>
                <c:pt idx="3">
                  <c:v>444.01</c:v>
                </c:pt>
                <c:pt idx="4">
                  <c:v>413.29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D-4A15-A481-5490BCA0E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123.38</c:v>
                </c:pt>
                <c:pt idx="1">
                  <c:v>129.49</c:v>
                </c:pt>
                <c:pt idx="2">
                  <c:v>139.72</c:v>
                </c:pt>
                <c:pt idx="3">
                  <c:v>126.47</c:v>
                </c:pt>
                <c:pt idx="4">
                  <c:v>157.07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1-4D30-B9FD-CB78D8436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93.31</c:v>
                </c:pt>
                <c:pt idx="1">
                  <c:v>92.2</c:v>
                </c:pt>
                <c:pt idx="2">
                  <c:v>103.39</c:v>
                </c:pt>
                <c:pt idx="3">
                  <c:v>96.49</c:v>
                </c:pt>
                <c:pt idx="4">
                  <c:v>101.92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1-4D30-B9FD-CB78D8436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36.4</c:v>
                </c:pt>
                <c:pt idx="1">
                  <c:v>34.76</c:v>
                </c:pt>
                <c:pt idx="2">
                  <c:v>32.22</c:v>
                </c:pt>
                <c:pt idx="3">
                  <c:v>35.58</c:v>
                </c:pt>
                <c:pt idx="4">
                  <c:v>28.65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3-4215-97FB-11BCA47F0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33.81</c:v>
                </c:pt>
                <c:pt idx="1">
                  <c:v>34.33</c:v>
                </c:pt>
                <c:pt idx="2">
                  <c:v>30.96</c:v>
                </c:pt>
                <c:pt idx="3">
                  <c:v>33.229999999999997</c:v>
                </c:pt>
                <c:pt idx="4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3-4215-97FB-11BCA47F0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45.98</c:v>
                </c:pt>
                <c:pt idx="1">
                  <c:v>48.36</c:v>
                </c:pt>
                <c:pt idx="2">
                  <c:v>45.97</c:v>
                </c:pt>
                <c:pt idx="3">
                  <c:v>44.27</c:v>
                </c:pt>
                <c:pt idx="4">
                  <c:v>42.87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E-4880-B086-B9079399C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43.85</c:v>
                </c:pt>
                <c:pt idx="1">
                  <c:v>44.05</c:v>
                </c:pt>
                <c:pt idx="2">
                  <c:v>45.51</c:v>
                </c:pt>
                <c:pt idx="3">
                  <c:v>44.67</c:v>
                </c:pt>
                <c:pt idx="4">
                  <c:v>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E-4880-B086-B9079399C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48.75</c:v>
                </c:pt>
                <c:pt idx="1">
                  <c:v>48.75</c:v>
                </c:pt>
                <c:pt idx="2">
                  <c:v>51.23</c:v>
                </c:pt>
                <c:pt idx="3">
                  <c:v>51.5</c:v>
                </c:pt>
                <c:pt idx="4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D-4387-A775-2F462AFFD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61.64</c:v>
                </c:pt>
                <c:pt idx="1">
                  <c:v>61.85</c:v>
                </c:pt>
                <c:pt idx="2">
                  <c:v>64.14</c:v>
                </c:pt>
                <c:pt idx="3">
                  <c:v>63.89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D-4387-A775-2F462AFFD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A6" zoomScale="60" zoomScaleNormal="60" workbookViewId="0">
      <selection activeCell="SM48" sqref="SM48:TA6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島根県　斐川宍道水道企業団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11500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小規模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4930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30.5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2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5922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その他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105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H29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H30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R01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R02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R03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H29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H30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R01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R02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R03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H29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H30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R01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R02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R03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H29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H30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R01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R02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R03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121.19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145.53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155.72999999999999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141.86000000000001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173.62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41.4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3.33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333.51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285.12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294.02999999999997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275.83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310.87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597.41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561.39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579.77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563.30999999999995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543.91999999999996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109.1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108.18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114.99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110.04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115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82.78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79.27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75.56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68.38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66.13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649.91999999999996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680.22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786.06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771.18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815.18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531.53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504.73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450.91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444.01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413.29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106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H29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H30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R01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R02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R03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H29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H30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R01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R02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R03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H29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H30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R01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R02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R03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H29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H30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R01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R02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R03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123.38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129.49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139.72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126.47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157.07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36.4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34.76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32.22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35.58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28.65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45.98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48.36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45.97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44.27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42.87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48.75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48.75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51.23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51.5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51.5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93.31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92.2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103.39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96.49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101.92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33.81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34.33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30.96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33.229999999999997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31.6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43.85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44.05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45.51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44.67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41.71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61.64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61.85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64.14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63.89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64.7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107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H29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H30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R01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R02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R03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H29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H30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R01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R02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R03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H29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H30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R01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R02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R03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43.98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46.97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46.81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48.9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51.68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0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0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0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0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0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0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0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0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0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52.15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52.21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54.51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55.38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56.07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29.43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32.03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36.58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40.880000000000003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41.24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0.11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0.11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0.36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0.12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0.31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3" t="s">
        <v>29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 t="s">
        <v>30</v>
      </c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 t="s">
        <v>31</v>
      </c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 t="s">
        <v>32</v>
      </c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 t="s">
        <v>33</v>
      </c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 t="s">
        <v>34</v>
      </c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 t="s">
        <v>35</v>
      </c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 t="s">
        <v>36</v>
      </c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 t="s">
        <v>37</v>
      </c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 t="s">
        <v>30</v>
      </c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 t="s">
        <v>31</v>
      </c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2" t="str">
        <f>データ!AD6</f>
        <v>【117.41】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【23.68】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【462.72】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【233.92】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【112.31】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【19.07】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【54.01】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2" t="str">
        <f>データ!DC6</f>
        <v>【76.67】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2" t="str">
        <f>データ!DN6</f>
        <v>【60.20】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2" t="str">
        <f>データ!DY6</f>
        <v>【48.27】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2" t="str">
        <f>データ!EJ6</f>
        <v>【0.22】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e1eaBfBXRPykhYq9HSYs9fWoLKyKxJtXyMspupa7YlL60JXCCv/6LJvs29OLPnlheQXIumoIaM4jDCUz3nuVFA==" saltValue="I4NC4MX+MpM2afIQZib31w==" spinCount="100000" sheet="1" objects="1" scenarios="1" formatCells="0" formatColumns="0" formatRows="0"/>
  <mergeCells count="289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7" orientation="landscape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38</v>
      </c>
    </row>
    <row r="2" spans="1:140" x14ac:dyDescent="0.15">
      <c r="A2" s="28" t="s">
        <v>39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40</v>
      </c>
      <c r="B3" s="29" t="s">
        <v>41</v>
      </c>
      <c r="C3" s="29" t="s">
        <v>42</v>
      </c>
      <c r="D3" s="29" t="s">
        <v>43</v>
      </c>
      <c r="E3" s="29" t="s">
        <v>44</v>
      </c>
      <c r="F3" s="29" t="s">
        <v>45</v>
      </c>
      <c r="G3" s="29" t="s">
        <v>46</v>
      </c>
      <c r="H3" s="146" t="s">
        <v>47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48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49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50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51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52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53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54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55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56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57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58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59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60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61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62</v>
      </c>
      <c r="B5" s="31"/>
      <c r="C5" s="31"/>
      <c r="D5" s="31"/>
      <c r="E5" s="31"/>
      <c r="F5" s="31"/>
      <c r="G5" s="31"/>
      <c r="H5" s="32" t="s">
        <v>63</v>
      </c>
      <c r="I5" s="32" t="s">
        <v>64</v>
      </c>
      <c r="J5" s="32" t="s">
        <v>65</v>
      </c>
      <c r="K5" s="32" t="s">
        <v>66</v>
      </c>
      <c r="L5" s="32" t="s">
        <v>67</v>
      </c>
      <c r="M5" s="32" t="s">
        <v>68</v>
      </c>
      <c r="N5" s="32" t="s">
        <v>69</v>
      </c>
      <c r="O5" s="32" t="s">
        <v>70</v>
      </c>
      <c r="P5" s="32" t="s">
        <v>71</v>
      </c>
      <c r="Q5" s="32" t="s">
        <v>72</v>
      </c>
      <c r="R5" s="32" t="s">
        <v>73</v>
      </c>
      <c r="S5" s="32" t="s">
        <v>74</v>
      </c>
      <c r="T5" s="32" t="s">
        <v>75</v>
      </c>
      <c r="U5" s="32" t="s">
        <v>76</v>
      </c>
      <c r="V5" s="32" t="s">
        <v>77</v>
      </c>
      <c r="W5" s="32" t="s">
        <v>78</v>
      </c>
      <c r="X5" s="32" t="s">
        <v>79</v>
      </c>
      <c r="Y5" s="32" t="s">
        <v>80</v>
      </c>
      <c r="Z5" s="32" t="s">
        <v>81</v>
      </c>
      <c r="AA5" s="32" t="s">
        <v>82</v>
      </c>
      <c r="AB5" s="32" t="s">
        <v>83</v>
      </c>
      <c r="AC5" s="32" t="s">
        <v>84</v>
      </c>
      <c r="AD5" s="32" t="s">
        <v>85</v>
      </c>
      <c r="AE5" s="32" t="s">
        <v>75</v>
      </c>
      <c r="AF5" s="32" t="s">
        <v>76</v>
      </c>
      <c r="AG5" s="32" t="s">
        <v>77</v>
      </c>
      <c r="AH5" s="32" t="s">
        <v>78</v>
      </c>
      <c r="AI5" s="32" t="s">
        <v>79</v>
      </c>
      <c r="AJ5" s="32" t="s">
        <v>80</v>
      </c>
      <c r="AK5" s="32" t="s">
        <v>81</v>
      </c>
      <c r="AL5" s="32" t="s">
        <v>82</v>
      </c>
      <c r="AM5" s="32" t="s">
        <v>83</v>
      </c>
      <c r="AN5" s="32" t="s">
        <v>84</v>
      </c>
      <c r="AO5" s="32" t="s">
        <v>86</v>
      </c>
      <c r="AP5" s="32" t="s">
        <v>75</v>
      </c>
      <c r="AQ5" s="32" t="s">
        <v>76</v>
      </c>
      <c r="AR5" s="32" t="s">
        <v>77</v>
      </c>
      <c r="AS5" s="32" t="s">
        <v>78</v>
      </c>
      <c r="AT5" s="32" t="s">
        <v>79</v>
      </c>
      <c r="AU5" s="32" t="s">
        <v>80</v>
      </c>
      <c r="AV5" s="32" t="s">
        <v>81</v>
      </c>
      <c r="AW5" s="32" t="s">
        <v>82</v>
      </c>
      <c r="AX5" s="32" t="s">
        <v>83</v>
      </c>
      <c r="AY5" s="32" t="s">
        <v>84</v>
      </c>
      <c r="AZ5" s="32" t="s">
        <v>86</v>
      </c>
      <c r="BA5" s="32" t="s">
        <v>75</v>
      </c>
      <c r="BB5" s="32" t="s">
        <v>76</v>
      </c>
      <c r="BC5" s="32" t="s">
        <v>77</v>
      </c>
      <c r="BD5" s="32" t="s">
        <v>78</v>
      </c>
      <c r="BE5" s="32" t="s">
        <v>79</v>
      </c>
      <c r="BF5" s="32" t="s">
        <v>80</v>
      </c>
      <c r="BG5" s="32" t="s">
        <v>81</v>
      </c>
      <c r="BH5" s="32" t="s">
        <v>82</v>
      </c>
      <c r="BI5" s="32" t="s">
        <v>83</v>
      </c>
      <c r="BJ5" s="32" t="s">
        <v>84</v>
      </c>
      <c r="BK5" s="32" t="s">
        <v>86</v>
      </c>
      <c r="BL5" s="32" t="s">
        <v>75</v>
      </c>
      <c r="BM5" s="32" t="s">
        <v>76</v>
      </c>
      <c r="BN5" s="32" t="s">
        <v>77</v>
      </c>
      <c r="BO5" s="32" t="s">
        <v>78</v>
      </c>
      <c r="BP5" s="32" t="s">
        <v>79</v>
      </c>
      <c r="BQ5" s="32" t="s">
        <v>80</v>
      </c>
      <c r="BR5" s="32" t="s">
        <v>81</v>
      </c>
      <c r="BS5" s="32" t="s">
        <v>82</v>
      </c>
      <c r="BT5" s="32" t="s">
        <v>83</v>
      </c>
      <c r="BU5" s="32" t="s">
        <v>84</v>
      </c>
      <c r="BV5" s="32" t="s">
        <v>86</v>
      </c>
      <c r="BW5" s="32" t="s">
        <v>75</v>
      </c>
      <c r="BX5" s="32" t="s">
        <v>76</v>
      </c>
      <c r="BY5" s="32" t="s">
        <v>77</v>
      </c>
      <c r="BZ5" s="32" t="s">
        <v>78</v>
      </c>
      <c r="CA5" s="32" t="s">
        <v>79</v>
      </c>
      <c r="CB5" s="32" t="s">
        <v>80</v>
      </c>
      <c r="CC5" s="32" t="s">
        <v>81</v>
      </c>
      <c r="CD5" s="32" t="s">
        <v>82</v>
      </c>
      <c r="CE5" s="32" t="s">
        <v>83</v>
      </c>
      <c r="CF5" s="32" t="s">
        <v>84</v>
      </c>
      <c r="CG5" s="32" t="s">
        <v>86</v>
      </c>
      <c r="CH5" s="32" t="s">
        <v>75</v>
      </c>
      <c r="CI5" s="32" t="s">
        <v>76</v>
      </c>
      <c r="CJ5" s="32" t="s">
        <v>77</v>
      </c>
      <c r="CK5" s="32" t="s">
        <v>78</v>
      </c>
      <c r="CL5" s="32" t="s">
        <v>79</v>
      </c>
      <c r="CM5" s="32" t="s">
        <v>80</v>
      </c>
      <c r="CN5" s="32" t="s">
        <v>81</v>
      </c>
      <c r="CO5" s="32" t="s">
        <v>82</v>
      </c>
      <c r="CP5" s="32" t="s">
        <v>83</v>
      </c>
      <c r="CQ5" s="32" t="s">
        <v>84</v>
      </c>
      <c r="CR5" s="32" t="s">
        <v>86</v>
      </c>
      <c r="CS5" s="32" t="s">
        <v>75</v>
      </c>
      <c r="CT5" s="32" t="s">
        <v>76</v>
      </c>
      <c r="CU5" s="32" t="s">
        <v>77</v>
      </c>
      <c r="CV5" s="32" t="s">
        <v>78</v>
      </c>
      <c r="CW5" s="32" t="s">
        <v>79</v>
      </c>
      <c r="CX5" s="32" t="s">
        <v>80</v>
      </c>
      <c r="CY5" s="32" t="s">
        <v>81</v>
      </c>
      <c r="CZ5" s="32" t="s">
        <v>82</v>
      </c>
      <c r="DA5" s="32" t="s">
        <v>83</v>
      </c>
      <c r="DB5" s="32" t="s">
        <v>84</v>
      </c>
      <c r="DC5" s="32" t="s">
        <v>86</v>
      </c>
      <c r="DD5" s="32" t="s">
        <v>75</v>
      </c>
      <c r="DE5" s="32" t="s">
        <v>76</v>
      </c>
      <c r="DF5" s="32" t="s">
        <v>77</v>
      </c>
      <c r="DG5" s="32" t="s">
        <v>78</v>
      </c>
      <c r="DH5" s="32" t="s">
        <v>79</v>
      </c>
      <c r="DI5" s="32" t="s">
        <v>80</v>
      </c>
      <c r="DJ5" s="32" t="s">
        <v>81</v>
      </c>
      <c r="DK5" s="32" t="s">
        <v>82</v>
      </c>
      <c r="DL5" s="32" t="s">
        <v>83</v>
      </c>
      <c r="DM5" s="32" t="s">
        <v>84</v>
      </c>
      <c r="DN5" s="32" t="s">
        <v>86</v>
      </c>
      <c r="DO5" s="32" t="s">
        <v>75</v>
      </c>
      <c r="DP5" s="32" t="s">
        <v>76</v>
      </c>
      <c r="DQ5" s="32" t="s">
        <v>77</v>
      </c>
      <c r="DR5" s="32" t="s">
        <v>78</v>
      </c>
      <c r="DS5" s="32" t="s">
        <v>79</v>
      </c>
      <c r="DT5" s="32" t="s">
        <v>80</v>
      </c>
      <c r="DU5" s="32" t="s">
        <v>81</v>
      </c>
      <c r="DV5" s="32" t="s">
        <v>82</v>
      </c>
      <c r="DW5" s="32" t="s">
        <v>83</v>
      </c>
      <c r="DX5" s="32" t="s">
        <v>84</v>
      </c>
      <c r="DY5" s="32" t="s">
        <v>86</v>
      </c>
      <c r="DZ5" s="32" t="s">
        <v>75</v>
      </c>
      <c r="EA5" s="32" t="s">
        <v>76</v>
      </c>
      <c r="EB5" s="32" t="s">
        <v>77</v>
      </c>
      <c r="EC5" s="32" t="s">
        <v>78</v>
      </c>
      <c r="ED5" s="32" t="s">
        <v>79</v>
      </c>
      <c r="EE5" s="32" t="s">
        <v>80</v>
      </c>
      <c r="EF5" s="32" t="s">
        <v>81</v>
      </c>
      <c r="EG5" s="32" t="s">
        <v>82</v>
      </c>
      <c r="EH5" s="32" t="s">
        <v>83</v>
      </c>
      <c r="EI5" s="32" t="s">
        <v>84</v>
      </c>
      <c r="EJ5" s="32" t="s">
        <v>86</v>
      </c>
    </row>
    <row r="6" spans="1:140" s="36" customFormat="1" x14ac:dyDescent="0.15">
      <c r="A6" s="28" t="s">
        <v>87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121.19</v>
      </c>
      <c r="U6" s="35">
        <f>U7</f>
        <v>145.53</v>
      </c>
      <c r="V6" s="35">
        <f>V7</f>
        <v>155.72999999999999</v>
      </c>
      <c r="W6" s="35">
        <f>W7</f>
        <v>141.86000000000001</v>
      </c>
      <c r="X6" s="35">
        <f t="shared" si="3"/>
        <v>173.62</v>
      </c>
      <c r="Y6" s="35">
        <f t="shared" si="3"/>
        <v>109.1</v>
      </c>
      <c r="Z6" s="35">
        <f t="shared" si="3"/>
        <v>108.18</v>
      </c>
      <c r="AA6" s="35">
        <f t="shared" si="3"/>
        <v>114.99</v>
      </c>
      <c r="AB6" s="35">
        <f t="shared" si="3"/>
        <v>110.04</v>
      </c>
      <c r="AC6" s="35">
        <f t="shared" si="3"/>
        <v>115</v>
      </c>
      <c r="AD6" s="33" t="str">
        <f>IF(AD7="-","【-】","【"&amp;SUBSTITUTE(TEXT(AD7,"#,##0.00"),"-","△")&amp;"】")</f>
        <v>【117.41】</v>
      </c>
      <c r="AE6" s="35">
        <f t="shared" si="3"/>
        <v>41.4</v>
      </c>
      <c r="AF6" s="35">
        <f>AF7</f>
        <v>3.33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82.78</v>
      </c>
      <c r="AK6" s="35">
        <f t="shared" si="3"/>
        <v>79.27</v>
      </c>
      <c r="AL6" s="35">
        <f t="shared" si="3"/>
        <v>75.56</v>
      </c>
      <c r="AM6" s="35">
        <f t="shared" si="3"/>
        <v>68.38</v>
      </c>
      <c r="AN6" s="35">
        <f t="shared" si="3"/>
        <v>66.13</v>
      </c>
      <c r="AO6" s="33" t="str">
        <f>IF(AO7="-","【-】","【"&amp;SUBSTITUTE(TEXT(AO7,"#,##0.00"),"-","△")&amp;"】")</f>
        <v>【23.68】</v>
      </c>
      <c r="AP6" s="35">
        <f t="shared" si="3"/>
        <v>333.51</v>
      </c>
      <c r="AQ6" s="35">
        <f>AQ7</f>
        <v>285.12</v>
      </c>
      <c r="AR6" s="35">
        <f>AR7</f>
        <v>294.02999999999997</v>
      </c>
      <c r="AS6" s="35">
        <f>AS7</f>
        <v>275.83</v>
      </c>
      <c r="AT6" s="35">
        <f t="shared" si="3"/>
        <v>310.87</v>
      </c>
      <c r="AU6" s="35">
        <f t="shared" si="3"/>
        <v>649.91999999999996</v>
      </c>
      <c r="AV6" s="35">
        <f t="shared" si="3"/>
        <v>680.22</v>
      </c>
      <c r="AW6" s="35">
        <f t="shared" si="3"/>
        <v>786.06</v>
      </c>
      <c r="AX6" s="35">
        <f t="shared" si="3"/>
        <v>771.18</v>
      </c>
      <c r="AY6" s="35">
        <f t="shared" si="3"/>
        <v>815.18</v>
      </c>
      <c r="AZ6" s="33" t="str">
        <f>IF(AZ7="-","【-】","【"&amp;SUBSTITUTE(TEXT(AZ7,"#,##0.00"),"-","△")&amp;"】")</f>
        <v>【462.72】</v>
      </c>
      <c r="BA6" s="35">
        <f t="shared" si="3"/>
        <v>597.41</v>
      </c>
      <c r="BB6" s="35">
        <f>BB7</f>
        <v>561.39</v>
      </c>
      <c r="BC6" s="35">
        <f>BC7</f>
        <v>579.77</v>
      </c>
      <c r="BD6" s="35">
        <f>BD7</f>
        <v>563.30999999999995</v>
      </c>
      <c r="BE6" s="35">
        <f t="shared" si="3"/>
        <v>543.91999999999996</v>
      </c>
      <c r="BF6" s="35">
        <f t="shared" si="3"/>
        <v>531.53</v>
      </c>
      <c r="BG6" s="35">
        <f t="shared" si="3"/>
        <v>504.73</v>
      </c>
      <c r="BH6" s="35">
        <f t="shared" si="3"/>
        <v>450.91</v>
      </c>
      <c r="BI6" s="35">
        <f t="shared" si="3"/>
        <v>444.01</v>
      </c>
      <c r="BJ6" s="35">
        <f t="shared" si="3"/>
        <v>413.29</v>
      </c>
      <c r="BK6" s="33" t="str">
        <f>IF(BK7="-","【-】","【"&amp;SUBSTITUTE(TEXT(BK7,"#,##0.00"),"-","△")&amp;"】")</f>
        <v>【233.92】</v>
      </c>
      <c r="BL6" s="35">
        <f t="shared" si="3"/>
        <v>123.38</v>
      </c>
      <c r="BM6" s="35">
        <f>BM7</f>
        <v>129.49</v>
      </c>
      <c r="BN6" s="35">
        <f>BN7</f>
        <v>139.72</v>
      </c>
      <c r="BO6" s="35">
        <f>BO7</f>
        <v>126.47</v>
      </c>
      <c r="BP6" s="35">
        <f t="shared" si="3"/>
        <v>157.07</v>
      </c>
      <c r="BQ6" s="35">
        <f t="shared" si="3"/>
        <v>93.31</v>
      </c>
      <c r="BR6" s="35">
        <f t="shared" si="3"/>
        <v>92.2</v>
      </c>
      <c r="BS6" s="35">
        <f t="shared" si="3"/>
        <v>103.39</v>
      </c>
      <c r="BT6" s="35">
        <f t="shared" si="3"/>
        <v>96.49</v>
      </c>
      <c r="BU6" s="35">
        <f t="shared" si="3"/>
        <v>101.92</v>
      </c>
      <c r="BV6" s="33" t="str">
        <f>IF(BV7="-","【-】","【"&amp;SUBSTITUTE(TEXT(BV7,"#,##0.00"),"-","△")&amp;"】")</f>
        <v>【112.31】</v>
      </c>
      <c r="BW6" s="35">
        <f t="shared" si="3"/>
        <v>36.4</v>
      </c>
      <c r="BX6" s="35">
        <f>BX7</f>
        <v>34.76</v>
      </c>
      <c r="BY6" s="35">
        <f>BY7</f>
        <v>32.22</v>
      </c>
      <c r="BZ6" s="35">
        <f>BZ7</f>
        <v>35.58</v>
      </c>
      <c r="CA6" s="35">
        <f t="shared" si="3"/>
        <v>28.65</v>
      </c>
      <c r="CB6" s="35">
        <f t="shared" si="3"/>
        <v>33.81</v>
      </c>
      <c r="CC6" s="35">
        <f t="shared" si="3"/>
        <v>34.33</v>
      </c>
      <c r="CD6" s="35">
        <f t="shared" si="3"/>
        <v>30.96</v>
      </c>
      <c r="CE6" s="35">
        <f t="shared" si="3"/>
        <v>33.229999999999997</v>
      </c>
      <c r="CF6" s="35">
        <f t="shared" ref="CF6" si="4">CF7</f>
        <v>31.6</v>
      </c>
      <c r="CG6" s="33" t="str">
        <f>IF(CG7="-","【-】","【"&amp;SUBSTITUTE(TEXT(CG7,"#,##0.00"),"-","△")&amp;"】")</f>
        <v>【19.07】</v>
      </c>
      <c r="CH6" s="35">
        <f t="shared" ref="CH6:CQ6" si="5">CH7</f>
        <v>45.98</v>
      </c>
      <c r="CI6" s="35">
        <f>CI7</f>
        <v>48.36</v>
      </c>
      <c r="CJ6" s="35">
        <f>CJ7</f>
        <v>45.97</v>
      </c>
      <c r="CK6" s="35">
        <f>CK7</f>
        <v>44.27</v>
      </c>
      <c r="CL6" s="35">
        <f t="shared" si="5"/>
        <v>42.87</v>
      </c>
      <c r="CM6" s="35">
        <f t="shared" si="5"/>
        <v>43.85</v>
      </c>
      <c r="CN6" s="35">
        <f t="shared" si="5"/>
        <v>44.05</v>
      </c>
      <c r="CO6" s="35">
        <f t="shared" si="5"/>
        <v>45.51</v>
      </c>
      <c r="CP6" s="35">
        <f t="shared" si="5"/>
        <v>44.67</v>
      </c>
      <c r="CQ6" s="35">
        <f t="shared" si="5"/>
        <v>41.71</v>
      </c>
      <c r="CR6" s="33" t="str">
        <f>IF(CR7="-","【-】","【"&amp;SUBSTITUTE(TEXT(CR7,"#,##0.00"),"-","△")&amp;"】")</f>
        <v>【54.01】</v>
      </c>
      <c r="CS6" s="35">
        <f t="shared" ref="CS6:DB6" si="6">CS7</f>
        <v>48.75</v>
      </c>
      <c r="CT6" s="35">
        <f>CT7</f>
        <v>48.75</v>
      </c>
      <c r="CU6" s="35">
        <f>CU7</f>
        <v>51.23</v>
      </c>
      <c r="CV6" s="35">
        <f>CV7</f>
        <v>51.5</v>
      </c>
      <c r="CW6" s="35">
        <f t="shared" si="6"/>
        <v>51.5</v>
      </c>
      <c r="CX6" s="35">
        <f t="shared" si="6"/>
        <v>61.64</v>
      </c>
      <c r="CY6" s="35">
        <f t="shared" si="6"/>
        <v>61.85</v>
      </c>
      <c r="CZ6" s="35">
        <f t="shared" si="6"/>
        <v>64.14</v>
      </c>
      <c r="DA6" s="35">
        <f t="shared" si="6"/>
        <v>63.89</v>
      </c>
      <c r="DB6" s="35">
        <f t="shared" si="6"/>
        <v>64.7</v>
      </c>
      <c r="DC6" s="33" t="str">
        <f>IF(DC7="-","【-】","【"&amp;SUBSTITUTE(TEXT(DC7,"#,##0.00"),"-","△")&amp;"】")</f>
        <v>【76.67】</v>
      </c>
      <c r="DD6" s="35">
        <f t="shared" ref="DD6:DM6" si="7">DD7</f>
        <v>43.98</v>
      </c>
      <c r="DE6" s="35">
        <f>DE7</f>
        <v>46.97</v>
      </c>
      <c r="DF6" s="35">
        <f>DF7</f>
        <v>46.81</v>
      </c>
      <c r="DG6" s="35">
        <f>DG7</f>
        <v>48.9</v>
      </c>
      <c r="DH6" s="35">
        <f t="shared" si="7"/>
        <v>51.68</v>
      </c>
      <c r="DI6" s="35">
        <f t="shared" si="7"/>
        <v>52.15</v>
      </c>
      <c r="DJ6" s="35">
        <f t="shared" si="7"/>
        <v>52.21</v>
      </c>
      <c r="DK6" s="35">
        <f t="shared" si="7"/>
        <v>54.51</v>
      </c>
      <c r="DL6" s="35">
        <f t="shared" si="7"/>
        <v>55.38</v>
      </c>
      <c r="DM6" s="35">
        <f t="shared" si="7"/>
        <v>56.07</v>
      </c>
      <c r="DN6" s="33" t="str">
        <f>IF(DN7="-","【-】","【"&amp;SUBSTITUTE(TEXT(DN7,"#,##0.00"),"-","△")&amp;"】")</f>
        <v>【60.20】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29.43</v>
      </c>
      <c r="DU6" s="35">
        <f t="shared" si="8"/>
        <v>32.03</v>
      </c>
      <c r="DV6" s="35">
        <f t="shared" si="8"/>
        <v>36.58</v>
      </c>
      <c r="DW6" s="35">
        <f t="shared" si="8"/>
        <v>40.880000000000003</v>
      </c>
      <c r="DX6" s="35">
        <f t="shared" si="8"/>
        <v>41.24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0.11</v>
      </c>
      <c r="EF6" s="35">
        <f t="shared" si="9"/>
        <v>0.11</v>
      </c>
      <c r="EG6" s="35">
        <f t="shared" si="9"/>
        <v>0.36</v>
      </c>
      <c r="EH6" s="35">
        <f t="shared" si="9"/>
        <v>0.12</v>
      </c>
      <c r="EI6" s="35">
        <f t="shared" si="9"/>
        <v>0.31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88</v>
      </c>
      <c r="C7" s="37" t="s">
        <v>89</v>
      </c>
      <c r="D7" s="37" t="s">
        <v>90</v>
      </c>
      <c r="E7" s="37" t="s">
        <v>91</v>
      </c>
      <c r="F7" s="37" t="s">
        <v>92</v>
      </c>
      <c r="G7" s="37" t="s">
        <v>93</v>
      </c>
      <c r="H7" s="37" t="s">
        <v>94</v>
      </c>
      <c r="I7" s="37" t="s">
        <v>95</v>
      </c>
      <c r="J7" s="37" t="s">
        <v>96</v>
      </c>
      <c r="K7" s="38">
        <v>11500</v>
      </c>
      <c r="L7" s="37" t="s">
        <v>97</v>
      </c>
      <c r="M7" s="38">
        <v>1</v>
      </c>
      <c r="N7" s="38">
        <v>4930</v>
      </c>
      <c r="O7" s="39" t="s">
        <v>98</v>
      </c>
      <c r="P7" s="39">
        <v>30.5</v>
      </c>
      <c r="Q7" s="38">
        <v>2</v>
      </c>
      <c r="R7" s="38">
        <v>5922</v>
      </c>
      <c r="S7" s="37" t="s">
        <v>99</v>
      </c>
      <c r="T7" s="40">
        <v>121.19</v>
      </c>
      <c r="U7" s="40">
        <v>145.53</v>
      </c>
      <c r="V7" s="40">
        <v>155.72999999999999</v>
      </c>
      <c r="W7" s="40">
        <v>141.86000000000001</v>
      </c>
      <c r="X7" s="40">
        <v>173.62</v>
      </c>
      <c r="Y7" s="40">
        <v>109.1</v>
      </c>
      <c r="Z7" s="40">
        <v>108.18</v>
      </c>
      <c r="AA7" s="40">
        <v>114.99</v>
      </c>
      <c r="AB7" s="40">
        <v>110.04</v>
      </c>
      <c r="AC7" s="41">
        <v>115</v>
      </c>
      <c r="AD7" s="40">
        <v>117.41</v>
      </c>
      <c r="AE7" s="40">
        <v>41.4</v>
      </c>
      <c r="AF7" s="40">
        <v>3.33</v>
      </c>
      <c r="AG7" s="40">
        <v>0</v>
      </c>
      <c r="AH7" s="40">
        <v>0</v>
      </c>
      <c r="AI7" s="40">
        <v>0</v>
      </c>
      <c r="AJ7" s="40">
        <v>82.78</v>
      </c>
      <c r="AK7" s="40">
        <v>79.27</v>
      </c>
      <c r="AL7" s="40">
        <v>75.56</v>
      </c>
      <c r="AM7" s="40">
        <v>68.38</v>
      </c>
      <c r="AN7" s="40">
        <v>66.13</v>
      </c>
      <c r="AO7" s="40">
        <v>23.68</v>
      </c>
      <c r="AP7" s="40">
        <v>333.51</v>
      </c>
      <c r="AQ7" s="40">
        <v>285.12</v>
      </c>
      <c r="AR7" s="40">
        <v>294.02999999999997</v>
      </c>
      <c r="AS7" s="40">
        <v>275.83</v>
      </c>
      <c r="AT7" s="40">
        <v>310.87</v>
      </c>
      <c r="AU7" s="40">
        <v>649.91999999999996</v>
      </c>
      <c r="AV7" s="40">
        <v>680.22</v>
      </c>
      <c r="AW7" s="40">
        <v>786.06</v>
      </c>
      <c r="AX7" s="40">
        <v>771.18</v>
      </c>
      <c r="AY7" s="40">
        <v>815.18</v>
      </c>
      <c r="AZ7" s="40">
        <v>462.72</v>
      </c>
      <c r="BA7" s="40">
        <v>597.41</v>
      </c>
      <c r="BB7" s="40">
        <v>561.39</v>
      </c>
      <c r="BC7" s="40">
        <v>579.77</v>
      </c>
      <c r="BD7" s="40">
        <v>563.30999999999995</v>
      </c>
      <c r="BE7" s="40">
        <v>543.91999999999996</v>
      </c>
      <c r="BF7" s="40">
        <v>531.53</v>
      </c>
      <c r="BG7" s="40">
        <v>504.73</v>
      </c>
      <c r="BH7" s="40">
        <v>450.91</v>
      </c>
      <c r="BI7" s="40">
        <v>444.01</v>
      </c>
      <c r="BJ7" s="40">
        <v>413.29</v>
      </c>
      <c r="BK7" s="40">
        <v>233.92</v>
      </c>
      <c r="BL7" s="40">
        <v>123.38</v>
      </c>
      <c r="BM7" s="40">
        <v>129.49</v>
      </c>
      <c r="BN7" s="40">
        <v>139.72</v>
      </c>
      <c r="BO7" s="40">
        <v>126.47</v>
      </c>
      <c r="BP7" s="40">
        <v>157.07</v>
      </c>
      <c r="BQ7" s="40">
        <v>93.31</v>
      </c>
      <c r="BR7" s="40">
        <v>92.2</v>
      </c>
      <c r="BS7" s="40">
        <v>103.39</v>
      </c>
      <c r="BT7" s="40">
        <v>96.49</v>
      </c>
      <c r="BU7" s="40">
        <v>101.92</v>
      </c>
      <c r="BV7" s="40">
        <v>112.31</v>
      </c>
      <c r="BW7" s="40">
        <v>36.4</v>
      </c>
      <c r="BX7" s="40">
        <v>34.76</v>
      </c>
      <c r="BY7" s="40">
        <v>32.22</v>
      </c>
      <c r="BZ7" s="40">
        <v>35.58</v>
      </c>
      <c r="CA7" s="40">
        <v>28.65</v>
      </c>
      <c r="CB7" s="40">
        <v>33.81</v>
      </c>
      <c r="CC7" s="40">
        <v>34.33</v>
      </c>
      <c r="CD7" s="40">
        <v>30.96</v>
      </c>
      <c r="CE7" s="40">
        <v>33.229999999999997</v>
      </c>
      <c r="CF7" s="40">
        <v>31.6</v>
      </c>
      <c r="CG7" s="40">
        <v>19.07</v>
      </c>
      <c r="CH7" s="40">
        <v>45.98</v>
      </c>
      <c r="CI7" s="40">
        <v>48.36</v>
      </c>
      <c r="CJ7" s="40">
        <v>45.97</v>
      </c>
      <c r="CK7" s="40">
        <v>44.27</v>
      </c>
      <c r="CL7" s="40">
        <v>42.87</v>
      </c>
      <c r="CM7" s="40">
        <v>43.85</v>
      </c>
      <c r="CN7" s="40">
        <v>44.05</v>
      </c>
      <c r="CO7" s="40">
        <v>45.51</v>
      </c>
      <c r="CP7" s="40">
        <v>44.67</v>
      </c>
      <c r="CQ7" s="40">
        <v>41.71</v>
      </c>
      <c r="CR7" s="40">
        <v>54.01</v>
      </c>
      <c r="CS7" s="40">
        <v>48.75</v>
      </c>
      <c r="CT7" s="40">
        <v>48.75</v>
      </c>
      <c r="CU7" s="40">
        <v>51.23</v>
      </c>
      <c r="CV7" s="40">
        <v>51.5</v>
      </c>
      <c r="CW7" s="40">
        <v>51.5</v>
      </c>
      <c r="CX7" s="40">
        <v>61.64</v>
      </c>
      <c r="CY7" s="40">
        <v>61.85</v>
      </c>
      <c r="CZ7" s="40">
        <v>64.14</v>
      </c>
      <c r="DA7" s="40">
        <v>63.89</v>
      </c>
      <c r="DB7" s="40">
        <v>64.7</v>
      </c>
      <c r="DC7" s="40">
        <v>76.67</v>
      </c>
      <c r="DD7" s="40">
        <v>43.98</v>
      </c>
      <c r="DE7" s="40">
        <v>46.97</v>
      </c>
      <c r="DF7" s="40">
        <v>46.81</v>
      </c>
      <c r="DG7" s="40">
        <v>48.9</v>
      </c>
      <c r="DH7" s="40">
        <v>51.68</v>
      </c>
      <c r="DI7" s="40">
        <v>52.15</v>
      </c>
      <c r="DJ7" s="40">
        <v>52.21</v>
      </c>
      <c r="DK7" s="40">
        <v>54.51</v>
      </c>
      <c r="DL7" s="40">
        <v>55.38</v>
      </c>
      <c r="DM7" s="40">
        <v>56.07</v>
      </c>
      <c r="DN7" s="40">
        <v>60.2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29.43</v>
      </c>
      <c r="DU7" s="40">
        <v>32.03</v>
      </c>
      <c r="DV7" s="40">
        <v>36.58</v>
      </c>
      <c r="DW7" s="40">
        <v>40.880000000000003</v>
      </c>
      <c r="DX7" s="40">
        <v>41.24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0.11</v>
      </c>
      <c r="EF7" s="40">
        <v>0.11</v>
      </c>
      <c r="EG7" s="40">
        <v>0.36</v>
      </c>
      <c r="EH7" s="40">
        <v>0.12</v>
      </c>
      <c r="EI7" s="40">
        <v>0.31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100</v>
      </c>
      <c r="C9" s="43" t="s">
        <v>101</v>
      </c>
      <c r="D9" s="43" t="s">
        <v>102</v>
      </c>
      <c r="E9" s="43" t="s">
        <v>103</v>
      </c>
      <c r="F9" s="43" t="s">
        <v>104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41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121.19</v>
      </c>
      <c r="V11" s="48">
        <f>IF(U6="-",NA(),U6)</f>
        <v>145.53</v>
      </c>
      <c r="W11" s="48">
        <f>IF(V6="-",NA(),V6)</f>
        <v>155.72999999999999</v>
      </c>
      <c r="X11" s="48">
        <f>IF(W6="-",NA(),W6)</f>
        <v>141.86000000000001</v>
      </c>
      <c r="Y11" s="48">
        <f>IF(X6="-",NA(),X6)</f>
        <v>173.62</v>
      </c>
      <c r="AE11" s="47" t="s">
        <v>23</v>
      </c>
      <c r="AF11" s="48">
        <f>IF(AE6="-",NA(),AE6)</f>
        <v>41.4</v>
      </c>
      <c r="AG11" s="48">
        <f>IF(AF6="-",NA(),AF6)</f>
        <v>3.33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333.51</v>
      </c>
      <c r="AR11" s="48">
        <f>IF(AQ6="-",NA(),AQ6)</f>
        <v>285.12</v>
      </c>
      <c r="AS11" s="48">
        <f>IF(AR6="-",NA(),AR6)</f>
        <v>294.02999999999997</v>
      </c>
      <c r="AT11" s="48">
        <f>IF(AS6="-",NA(),AS6)</f>
        <v>275.83</v>
      </c>
      <c r="AU11" s="48">
        <f>IF(AT6="-",NA(),AT6)</f>
        <v>310.87</v>
      </c>
      <c r="BA11" s="47" t="s">
        <v>23</v>
      </c>
      <c r="BB11" s="48">
        <f>IF(BA6="-",NA(),BA6)</f>
        <v>597.41</v>
      </c>
      <c r="BC11" s="48">
        <f>IF(BB6="-",NA(),BB6)</f>
        <v>561.39</v>
      </c>
      <c r="BD11" s="48">
        <f>IF(BC6="-",NA(),BC6)</f>
        <v>579.77</v>
      </c>
      <c r="BE11" s="48">
        <f>IF(BD6="-",NA(),BD6)</f>
        <v>563.30999999999995</v>
      </c>
      <c r="BF11" s="48">
        <f>IF(BE6="-",NA(),BE6)</f>
        <v>543.91999999999996</v>
      </c>
      <c r="BL11" s="47" t="s">
        <v>23</v>
      </c>
      <c r="BM11" s="48">
        <f>IF(BL6="-",NA(),BL6)</f>
        <v>123.38</v>
      </c>
      <c r="BN11" s="48">
        <f>IF(BM6="-",NA(),BM6)</f>
        <v>129.49</v>
      </c>
      <c r="BO11" s="48">
        <f>IF(BN6="-",NA(),BN6)</f>
        <v>139.72</v>
      </c>
      <c r="BP11" s="48">
        <f>IF(BO6="-",NA(),BO6)</f>
        <v>126.47</v>
      </c>
      <c r="BQ11" s="48">
        <f>IF(BP6="-",NA(),BP6)</f>
        <v>157.07</v>
      </c>
      <c r="BW11" s="47" t="s">
        <v>23</v>
      </c>
      <c r="BX11" s="48">
        <f>IF(BW6="-",NA(),BW6)</f>
        <v>36.4</v>
      </c>
      <c r="BY11" s="48">
        <f>IF(BX6="-",NA(),BX6)</f>
        <v>34.76</v>
      </c>
      <c r="BZ11" s="48">
        <f>IF(BY6="-",NA(),BY6)</f>
        <v>32.22</v>
      </c>
      <c r="CA11" s="48">
        <f>IF(BZ6="-",NA(),BZ6)</f>
        <v>35.58</v>
      </c>
      <c r="CB11" s="48">
        <f>IF(CA6="-",NA(),CA6)</f>
        <v>28.65</v>
      </c>
      <c r="CH11" s="47" t="s">
        <v>23</v>
      </c>
      <c r="CI11" s="48">
        <f>IF(CH6="-",NA(),CH6)</f>
        <v>45.98</v>
      </c>
      <c r="CJ11" s="48">
        <f>IF(CI6="-",NA(),CI6)</f>
        <v>48.36</v>
      </c>
      <c r="CK11" s="48">
        <f>IF(CJ6="-",NA(),CJ6)</f>
        <v>45.97</v>
      </c>
      <c r="CL11" s="48">
        <f>IF(CK6="-",NA(),CK6)</f>
        <v>44.27</v>
      </c>
      <c r="CM11" s="48">
        <f>IF(CL6="-",NA(),CL6)</f>
        <v>42.87</v>
      </c>
      <c r="CS11" s="47" t="s">
        <v>23</v>
      </c>
      <c r="CT11" s="48">
        <f>IF(CS6="-",NA(),CS6)</f>
        <v>48.75</v>
      </c>
      <c r="CU11" s="48">
        <f>IF(CT6="-",NA(),CT6)</f>
        <v>48.75</v>
      </c>
      <c r="CV11" s="48">
        <f>IF(CU6="-",NA(),CU6)</f>
        <v>51.23</v>
      </c>
      <c r="CW11" s="48">
        <f>IF(CV6="-",NA(),CV6)</f>
        <v>51.5</v>
      </c>
      <c r="CX11" s="48">
        <f>IF(CW6="-",NA(),CW6)</f>
        <v>51.5</v>
      </c>
      <c r="DD11" s="47" t="s">
        <v>23</v>
      </c>
      <c r="DE11" s="48">
        <f>IF(DD6="-",NA(),DD6)</f>
        <v>43.98</v>
      </c>
      <c r="DF11" s="48">
        <f>IF(DE6="-",NA(),DE6)</f>
        <v>46.97</v>
      </c>
      <c r="DG11" s="48">
        <f>IF(DF6="-",NA(),DF6)</f>
        <v>46.81</v>
      </c>
      <c r="DH11" s="48">
        <f>IF(DG6="-",NA(),DG6)</f>
        <v>48.9</v>
      </c>
      <c r="DI11" s="48">
        <f>IF(DH6="-",NA(),DH6)</f>
        <v>51.68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109.1</v>
      </c>
      <c r="V12" s="48">
        <f>IF(Z6="-",NA(),Z6)</f>
        <v>108.18</v>
      </c>
      <c r="W12" s="48">
        <f>IF(AA6="-",NA(),AA6)</f>
        <v>114.99</v>
      </c>
      <c r="X12" s="48">
        <f>IF(AB6="-",NA(),AB6)</f>
        <v>110.04</v>
      </c>
      <c r="Y12" s="48">
        <f>IF(AC6="-",NA(),AC6)</f>
        <v>115</v>
      </c>
      <c r="AE12" s="47" t="s">
        <v>24</v>
      </c>
      <c r="AF12" s="48">
        <f>IF(AJ6="-",NA(),AJ6)</f>
        <v>82.78</v>
      </c>
      <c r="AG12" s="48">
        <f t="shared" ref="AG12:AJ12" si="10">IF(AK6="-",NA(),AK6)</f>
        <v>79.27</v>
      </c>
      <c r="AH12" s="48">
        <f t="shared" si="10"/>
        <v>75.56</v>
      </c>
      <c r="AI12" s="48">
        <f t="shared" si="10"/>
        <v>68.38</v>
      </c>
      <c r="AJ12" s="48">
        <f t="shared" si="10"/>
        <v>66.13</v>
      </c>
      <c r="AP12" s="47" t="s">
        <v>24</v>
      </c>
      <c r="AQ12" s="48">
        <f>IF(AU6="-",NA(),AU6)</f>
        <v>649.91999999999996</v>
      </c>
      <c r="AR12" s="48">
        <f t="shared" ref="AR12:AU12" si="11">IF(AV6="-",NA(),AV6)</f>
        <v>680.22</v>
      </c>
      <c r="AS12" s="48">
        <f t="shared" si="11"/>
        <v>786.06</v>
      </c>
      <c r="AT12" s="48">
        <f t="shared" si="11"/>
        <v>771.18</v>
      </c>
      <c r="AU12" s="48">
        <f t="shared" si="11"/>
        <v>815.18</v>
      </c>
      <c r="BA12" s="47" t="s">
        <v>24</v>
      </c>
      <c r="BB12" s="48">
        <f>IF(BF6="-",NA(),BF6)</f>
        <v>531.53</v>
      </c>
      <c r="BC12" s="48">
        <f t="shared" ref="BC12:BF12" si="12">IF(BG6="-",NA(),BG6)</f>
        <v>504.73</v>
      </c>
      <c r="BD12" s="48">
        <f t="shared" si="12"/>
        <v>450.91</v>
      </c>
      <c r="BE12" s="48">
        <f t="shared" si="12"/>
        <v>444.01</v>
      </c>
      <c r="BF12" s="48">
        <f t="shared" si="12"/>
        <v>413.29</v>
      </c>
      <c r="BL12" s="47" t="s">
        <v>24</v>
      </c>
      <c r="BM12" s="48">
        <f>IF(BQ6="-",NA(),BQ6)</f>
        <v>93.31</v>
      </c>
      <c r="BN12" s="48">
        <f t="shared" ref="BN12:BQ12" si="13">IF(BR6="-",NA(),BR6)</f>
        <v>92.2</v>
      </c>
      <c r="BO12" s="48">
        <f t="shared" si="13"/>
        <v>103.39</v>
      </c>
      <c r="BP12" s="48">
        <f t="shared" si="13"/>
        <v>96.49</v>
      </c>
      <c r="BQ12" s="48">
        <f t="shared" si="13"/>
        <v>101.92</v>
      </c>
      <c r="BW12" s="47" t="s">
        <v>24</v>
      </c>
      <c r="BX12" s="48">
        <f>IF(CB6="-",NA(),CB6)</f>
        <v>33.81</v>
      </c>
      <c r="BY12" s="48">
        <f t="shared" ref="BY12:CB12" si="14">IF(CC6="-",NA(),CC6)</f>
        <v>34.33</v>
      </c>
      <c r="BZ12" s="48">
        <f t="shared" si="14"/>
        <v>30.96</v>
      </c>
      <c r="CA12" s="48">
        <f t="shared" si="14"/>
        <v>33.229999999999997</v>
      </c>
      <c r="CB12" s="48">
        <f t="shared" si="14"/>
        <v>31.6</v>
      </c>
      <c r="CH12" s="47" t="s">
        <v>24</v>
      </c>
      <c r="CI12" s="48">
        <f>IF(CM6="-",NA(),CM6)</f>
        <v>43.85</v>
      </c>
      <c r="CJ12" s="48">
        <f t="shared" ref="CJ12:CM12" si="15">IF(CN6="-",NA(),CN6)</f>
        <v>44.05</v>
      </c>
      <c r="CK12" s="48">
        <f t="shared" si="15"/>
        <v>45.51</v>
      </c>
      <c r="CL12" s="48">
        <f t="shared" si="15"/>
        <v>44.67</v>
      </c>
      <c r="CM12" s="48">
        <f t="shared" si="15"/>
        <v>41.71</v>
      </c>
      <c r="CS12" s="47" t="s">
        <v>24</v>
      </c>
      <c r="CT12" s="48">
        <f>IF(CX6="-",NA(),CX6)</f>
        <v>61.64</v>
      </c>
      <c r="CU12" s="48">
        <f t="shared" ref="CU12:CX12" si="16">IF(CY6="-",NA(),CY6)</f>
        <v>61.85</v>
      </c>
      <c r="CV12" s="48">
        <f t="shared" si="16"/>
        <v>64.14</v>
      </c>
      <c r="CW12" s="48">
        <f t="shared" si="16"/>
        <v>63.89</v>
      </c>
      <c r="CX12" s="48">
        <f t="shared" si="16"/>
        <v>64.7</v>
      </c>
      <c r="DD12" s="47" t="s">
        <v>24</v>
      </c>
      <c r="DE12" s="48">
        <f>IF(DI6="-",NA(),DI6)</f>
        <v>52.15</v>
      </c>
      <c r="DF12" s="48">
        <f t="shared" ref="DF12:DI12" si="17">IF(DJ6="-",NA(),DJ6)</f>
        <v>52.21</v>
      </c>
      <c r="DG12" s="48">
        <f t="shared" si="17"/>
        <v>54.51</v>
      </c>
      <c r="DH12" s="48">
        <f t="shared" si="17"/>
        <v>55.38</v>
      </c>
      <c r="DI12" s="48">
        <f t="shared" si="17"/>
        <v>56.07</v>
      </c>
      <c r="DO12" s="47" t="s">
        <v>24</v>
      </c>
      <c r="DP12" s="48">
        <f>IF(DT6="-",NA(),DT6)</f>
        <v>29.43</v>
      </c>
      <c r="DQ12" s="48">
        <f t="shared" ref="DQ12:DT12" si="18">IF(DU6="-",NA(),DU6)</f>
        <v>32.03</v>
      </c>
      <c r="DR12" s="48">
        <f t="shared" si="18"/>
        <v>36.58</v>
      </c>
      <c r="DS12" s="48">
        <f t="shared" si="18"/>
        <v>40.880000000000003</v>
      </c>
      <c r="DT12" s="48">
        <f t="shared" si="18"/>
        <v>41.24</v>
      </c>
      <c r="DZ12" s="47" t="s">
        <v>24</v>
      </c>
      <c r="EA12" s="48">
        <f>IF(EE6="-",NA(),EE6)</f>
        <v>0.11</v>
      </c>
      <c r="EB12" s="48">
        <f t="shared" ref="EB12:EE12" si="19">IF(EF6="-",NA(),EF6)</f>
        <v>0.11</v>
      </c>
      <c r="EC12" s="48">
        <f t="shared" si="19"/>
        <v>0.36</v>
      </c>
      <c r="ED12" s="48">
        <f t="shared" si="19"/>
        <v>0.12</v>
      </c>
      <c r="EE12" s="48">
        <f t="shared" si="19"/>
        <v>0.31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2023-02-11T03:04:16Z</cp:lastPrinted>
  <dcterms:created xsi:type="dcterms:W3CDTF">2022-12-01T02:35:41Z</dcterms:created>
  <dcterms:modified xsi:type="dcterms:W3CDTF">2023-02-11T03:04:19Z</dcterms:modified>
  <cp:category/>
</cp:coreProperties>
</file>