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地域振興部\市町村課\03財政グループ\財政グループ共通\03_公営企業一般\経営戦略\R4\230105経営比較分析表\06_団体→県_打ち返し_2月21日〆\19_隠岐の島町_提出済み\駐車場\"/>
    </mc:Choice>
  </mc:AlternateContent>
  <workbookProtection workbookAlgorithmName="SHA-512" workbookHashValue="oEgBP51qacRarMbTCwO7xnpDr3d6VHk14sIKBdpwzcG1/h1MxScsCQDVIdR8PaM+ZKVEsBXXqa4basmff8c7Yg==" workbookSaltValue="MmD3h1F6IwD24brDnKXN9w==" workbookSpinCount="100000" lockStructure="1"/>
  <bookViews>
    <workbookView xWindow="-120" yWindow="-120" windowWidth="29040" windowHeight="15720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HJ53" i="4" s="1"/>
  <c r="BN7" i="5"/>
  <c r="BM7" i="5"/>
  <c r="FX53" i="4" s="1"/>
  <c r="BL7" i="5"/>
  <c r="BK7" i="5"/>
  <c r="EL53" i="4" s="1"/>
  <c r="BJ7" i="5"/>
  <c r="BI7" i="5"/>
  <c r="GQ52" i="4" s="1"/>
  <c r="BH7" i="5"/>
  <c r="BG7" i="5"/>
  <c r="FE52" i="4" s="1"/>
  <c r="BF7" i="5"/>
  <c r="BD7" i="5"/>
  <c r="BC7" i="5"/>
  <c r="BB7" i="5"/>
  <c r="BA7" i="5"/>
  <c r="AZ7" i="5"/>
  <c r="AY7" i="5"/>
  <c r="AX7" i="5"/>
  <c r="AW7" i="5"/>
  <c r="AV7" i="5"/>
  <c r="AU7" i="5"/>
  <c r="AS7" i="5"/>
  <c r="HJ32" i="4" s="1"/>
  <c r="AR7" i="5"/>
  <c r="AQ7" i="5"/>
  <c r="FX32" i="4" s="1"/>
  <c r="AP7" i="5"/>
  <c r="AO7" i="5"/>
  <c r="EL32" i="4" s="1"/>
  <c r="AN7" i="5"/>
  <c r="AM7" i="5"/>
  <c r="GQ31" i="4" s="1"/>
  <c r="AL7" i="5"/>
  <c r="AK7" i="5"/>
  <c r="FE31" i="4" s="1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JQ8" i="4" s="1"/>
  <c r="S7" i="5"/>
  <c r="R7" i="5"/>
  <c r="DU10" i="4" s="1"/>
  <c r="Q7" i="5"/>
  <c r="P7" i="5"/>
  <c r="O7" i="5"/>
  <c r="N7" i="5"/>
  <c r="FJ8" i="4" s="1"/>
  <c r="M7" i="5"/>
  <c r="L7" i="5"/>
  <c r="CF8" i="4" s="1"/>
  <c r="K7" i="5"/>
  <c r="J7" i="5"/>
  <c r="B8" i="4" s="1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D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GQ53" i="4"/>
  <c r="FE53" i="4"/>
  <c r="CS53" i="4"/>
  <c r="BZ53" i="4"/>
  <c r="BG53" i="4"/>
  <c r="AN53" i="4"/>
  <c r="U53" i="4"/>
  <c r="MA52" i="4"/>
  <c r="LH52" i="4"/>
  <c r="KO52" i="4"/>
  <c r="JV52" i="4"/>
  <c r="JC52" i="4"/>
  <c r="HJ52" i="4"/>
  <c r="FX52" i="4"/>
  <c r="EL52" i="4"/>
  <c r="CS52" i="4"/>
  <c r="BZ52" i="4"/>
  <c r="BG52" i="4"/>
  <c r="AN52" i="4"/>
  <c r="U52" i="4"/>
  <c r="MA32" i="4"/>
  <c r="LH32" i="4"/>
  <c r="KO32" i="4"/>
  <c r="JV32" i="4"/>
  <c r="JC32" i="4"/>
  <c r="GQ32" i="4"/>
  <c r="FE32" i="4"/>
  <c r="CS32" i="4"/>
  <c r="BZ32" i="4"/>
  <c r="BG32" i="4"/>
  <c r="AN32" i="4"/>
  <c r="U32" i="4"/>
  <c r="MA31" i="4"/>
  <c r="LH31" i="4"/>
  <c r="KO31" i="4"/>
  <c r="JV31" i="4"/>
  <c r="JC31" i="4"/>
  <c r="HJ31" i="4"/>
  <c r="FX31" i="4"/>
  <c r="EL31" i="4"/>
  <c r="CS31" i="4"/>
  <c r="BZ31" i="4"/>
  <c r="BG31" i="4"/>
  <c r="AN31" i="4"/>
  <c r="U31" i="4"/>
  <c r="LJ10" i="4"/>
  <c r="JQ10" i="4"/>
  <c r="HX10" i="4"/>
  <c r="CF10" i="4"/>
  <c r="B10" i="4"/>
  <c r="LJ8" i="4"/>
  <c r="HX8" i="4"/>
  <c r="DU8" i="4"/>
  <c r="AQ8" i="4"/>
  <c r="B6" i="4"/>
  <c r="BZ76" i="4" l="1"/>
  <c r="MA51" i="4"/>
  <c r="MI76" i="4"/>
  <c r="HJ51" i="4"/>
  <c r="MA30" i="4"/>
  <c r="CS30" i="4"/>
  <c r="IT76" i="4"/>
  <c r="CS51" i="4"/>
  <c r="HJ30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BG30" i="4"/>
  <c r="FX51" i="4"/>
  <c r="KO30" i="4"/>
  <c r="FX30" i="4"/>
  <c r="AV76" i="4"/>
  <c r="KO51" i="4"/>
  <c r="LE76" i="4"/>
  <c r="BG51" i="4"/>
  <c r="HP76" i="4"/>
  <c r="HA76" i="4"/>
  <c r="AN51" i="4"/>
  <c r="FE30" i="4"/>
  <c r="AN30" i="4"/>
  <c r="AG76" i="4"/>
  <c r="JV51" i="4"/>
  <c r="KP76" i="4"/>
  <c r="JV30" i="4"/>
  <c r="FE51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<sst xmlns="http://schemas.openxmlformats.org/spreadsheetml/2006/main" count="278" uniqueCount="127">
  <si>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</si>
  <si>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</si>
  <si>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</si>
  <si>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</si>
  <si>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</si>
  <si>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</si>
  <si>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</si>
  <si>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</si>
  <si>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</si>
  <si>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</si>
  <si>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</si>
  <si>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</si>
  <si>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</si>
  <si>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</si>
  <si>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</si>
  <si>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</si>
  <si>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</si>
  <si>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</si>
  <si>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</si>
  <si>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</si>
  <si>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</si>
  <si>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</si>
  <si>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</si>
  <si>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</si>
  <si>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</si>
  <si>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</si>
  <si>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</si>
  <si>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</si>
  <si>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</si>
  <si>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</si>
  <si>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</si>
  <si>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</si>
  <si>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</si>
  <si>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</si>
  <si>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</si>
  <si>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</si>
  <si>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</si>
  <si>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</si>
  <si>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</si>
  <si>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</si>
  <si>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</si>
  <si>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</si>
  <si>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</si>
  <si>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</si>
  <si>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</si>
  <si>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</si>
  <si>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</si>
  <si>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</si>
  <si>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</si>
  <si>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</si>
  <si>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</si>
  <si>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</si>
  <si>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</si>
  <si>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</si>
  <si>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</si>
  <si>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</si>
  <si>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</si>
  <si>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</si>
  <si>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</si>
  <si>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</si>
  <si>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</si>
  <si>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</si>
  <si>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</si>
  <si>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</si>
  <si>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</si>
  <si>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</si>
  <si>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</si>
  <si>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</si>
  <si>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</si>
  <si>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</si>
  <si>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</si>
  <si>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</si>
  <si>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</si>
  <si>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</si>
  <si>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</si>
  <si>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</si>
  <si>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</si>
  <si>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</si>
  <si>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</si>
  <si>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</si>
  <si>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</si>
  <si>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</si>
  <si>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</si>
  <si>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</si>
  <si>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</si>
  <si>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</si>
  <si>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</si>
  <si>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</si>
  <si>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</si>
  <si>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</si>
  <si>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</si>
  <si>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</si>
  <si>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</si>
  <si>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</si>
  <si>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</si>
  <si>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</si>
  <si>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</si>
  <si>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</si>
  <si>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</si>
  <si>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</si>
  <si>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</si>
  <si>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</si>
  <si>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</si>
  <si>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</si>
  <si>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</si>
  <si>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島根県　隠岐の島町</t>
  </si>
  <si>
    <t>西郷港埠頭第二駐車場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</si>
  <si>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</si>
  <si>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</si>
  <si>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</si>
  <si>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</si>
  <si>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</si>
  <si>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</si>
  <si>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</si>
  <si>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</si>
  <si>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</si>
  <si>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</si>
  <si>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</si>
  <si>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</si>
  <si>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</si>
  <si>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</si>
  <si>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</si>
  <si>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</si>
  <si>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上記1．のとおり、県有地を借り上げて駐車場を運営していることから資産等はない。</t>
    <phoneticPr fontId="5"/>
  </si>
  <si>
    <t>　西郷埠頭第二駐車場は、西郷港内の駐車場（県有地）を借り上げて運営している。このため、運営に係る経費は、駐車場管理に関する指定管理料、県有地の借り上げ料、管理棟の電気料負担金、駐車場内の小修繕に係る費用のみである。利用料金収入でこれらの経費を賄えることに加え、施設の更新費用等の財源を確保する必要のないことから、他団体と比較して①収益的収支比率は低いものの、独立採算で運営できている。</t>
    <rPh sb="6" eb="7">
      <t>ニ</t>
    </rPh>
    <rPh sb="7" eb="9">
      <t>チュウシャ</t>
    </rPh>
    <rPh sb="97" eb="98">
      <t>カカ</t>
    </rPh>
    <rPh sb="99" eb="101">
      <t>ヒヨウ</t>
    </rPh>
    <phoneticPr fontId="5"/>
  </si>
  <si>
    <t>　西郷港内の駐車場であるため、隠岐汽船の利用者及びその送迎の為の利用がほとんどであり、繁忙期には満車となることがある。そのため、他団体に比べ著しく高い稼働率で推移していたが、令和2年度以降は、コロナウイルス流行に伴う利用の減少、改修工事による収容台数の増加により、稼働率が低下している。
　ただ、駐車場の利用については、コロナウイルス発生前の数値へと戻りつつあり、回復傾向にある。</t>
    <rPh sb="70" eb="71">
      <t>イチジル</t>
    </rPh>
    <rPh sb="91" eb="92">
      <t>ド</t>
    </rPh>
    <rPh sb="108" eb="110">
      <t>リヨウ</t>
    </rPh>
    <rPh sb="111" eb="113">
      <t>ゲンショウ</t>
    </rPh>
    <rPh sb="114" eb="118">
      <t>カイシュウコウジ</t>
    </rPh>
    <rPh sb="121" eb="125">
      <t>シュウヨウダイスウ</t>
    </rPh>
    <rPh sb="126" eb="128">
      <t>ゾウカ</t>
    </rPh>
    <rPh sb="148" eb="151">
      <t>チュウシャジョウ</t>
    </rPh>
    <rPh sb="152" eb="154">
      <t>リヨウ</t>
    </rPh>
    <rPh sb="167" eb="170">
      <t>ハッセイマエ</t>
    </rPh>
    <rPh sb="171" eb="173">
      <t>スウチ</t>
    </rPh>
    <rPh sb="175" eb="176">
      <t>モド</t>
    </rPh>
    <rPh sb="182" eb="186">
      <t>カイフクケイコウ</t>
    </rPh>
    <phoneticPr fontId="5"/>
  </si>
  <si>
    <t>　西郷埠頭第二駐車場は、現在、コロナウイルス発生前程度の利用者数に戻りつつある。令和2年度には改修が行われ収容台数を増やしている。他団体に比べ稼働率が高く、収益を上げており、需要があるため駐車場事業の継続は認められる。今後経営について、隠岐の島町駐車場整備事業経営戦略に記載の通り、指定管理者制度を継続し安定した駐車場経営を目指す。</t>
    <rPh sb="6" eb="7">
      <t>ニ</t>
    </rPh>
    <rPh sb="12" eb="14">
      <t>ゲンザイ</t>
    </rPh>
    <rPh sb="22" eb="25">
      <t>ハッセイマエ</t>
    </rPh>
    <rPh sb="25" eb="27">
      <t>テイド</t>
    </rPh>
    <rPh sb="28" eb="31">
      <t>リヨウシャ</t>
    </rPh>
    <rPh sb="31" eb="32">
      <t>スウ</t>
    </rPh>
    <rPh sb="33" eb="34">
      <t>モド</t>
    </rPh>
    <rPh sb="47" eb="49">
      <t>カイシュウ</t>
    </rPh>
    <rPh sb="65" eb="66">
      <t>ホカ</t>
    </rPh>
    <rPh sb="66" eb="68">
      <t>ダンタイ</t>
    </rPh>
    <rPh sb="69" eb="70">
      <t>クラ</t>
    </rPh>
    <rPh sb="71" eb="74">
      <t>カドウリツ</t>
    </rPh>
    <rPh sb="75" eb="76">
      <t>タカ</t>
    </rPh>
    <rPh sb="78" eb="80">
      <t>シュウエキ</t>
    </rPh>
    <rPh sb="81" eb="82">
      <t>ア</t>
    </rPh>
    <rPh sb="87" eb="89">
      <t>ジュヨウ</t>
    </rPh>
    <rPh sb="94" eb="97">
      <t>チュウシャジョウ</t>
    </rPh>
    <rPh sb="97" eb="99">
      <t>ジギョウ</t>
    </rPh>
    <rPh sb="100" eb="102">
      <t>ケイゾク</t>
    </rPh>
    <rPh sb="103" eb="104">
      <t>ミト</t>
    </rPh>
    <rPh sb="109" eb="111">
      <t>コンゴ</t>
    </rPh>
    <rPh sb="111" eb="113">
      <t>ケイエイ</t>
    </rPh>
    <rPh sb="118" eb="120">
      <t>オキ</t>
    </rPh>
    <rPh sb="121" eb="123">
      <t>シマチョウ</t>
    </rPh>
    <rPh sb="123" eb="126">
      <t>チュウシャジョウ</t>
    </rPh>
    <rPh sb="126" eb="130">
      <t>セイビジギョウ</t>
    </rPh>
    <rPh sb="130" eb="132">
      <t>ケイエイ</t>
    </rPh>
    <rPh sb="132" eb="134">
      <t>センリャク</t>
    </rPh>
    <rPh sb="135" eb="137">
      <t>キサイ</t>
    </rPh>
    <rPh sb="138" eb="139">
      <t>トオ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</si>
</sst>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107</c:v>
                </c:pt>
                <c:pt idx="3">
                  <c:v>98.2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E5-42A2-A42D-337219322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241.9</c:v>
                </c:pt>
                <c:pt idx="1">
                  <c:v>465.2</c:v>
                </c:pt>
                <c:pt idx="2">
                  <c:v>1736.5</c:v>
                </c:pt>
                <c:pt idx="3">
                  <c:v>3200.8</c:v>
                </c:pt>
                <c:pt idx="4">
                  <c:v>274.39999999999998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E5-42A2-A42D-337219322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0-4387-858D-5983433D8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59.6</c:v>
                </c:pt>
                <c:pt idx="1">
                  <c:v>51.7</c:v>
                </c:pt>
                <c:pt idx="2">
                  <c:v>51.5</c:v>
                </c:pt>
                <c:pt idx="3">
                  <c:v>764.6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B0-4387-858D-5983433D8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F16-4FCF-8752-8CFC41058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16-4FCF-8752-8CFC41058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844-4CC5-820D-C9E096124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44-4CC5-820D-C9E096124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3-4E0D-8311-DE64BB365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9.6999999999999993</c:v>
                </c:pt>
                <c:pt idx="2">
                  <c:v>1.3</c:v>
                </c:pt>
                <c:pt idx="3">
                  <c:v>4.8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C3-4E0D-8311-DE64BB365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37-4C8F-80F7-312406262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33</c:v>
                </c:pt>
                <c:pt idx="1">
                  <c:v>14</c:v>
                </c:pt>
                <c:pt idx="2">
                  <c:v>4</c:v>
                </c:pt>
                <c:pt idx="3">
                  <c:v>98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37-4C8F-80F7-312406262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440.9</c:v>
                </c:pt>
                <c:pt idx="1">
                  <c:v>454.5</c:v>
                </c:pt>
                <c:pt idx="2">
                  <c:v>522.70000000000005</c:v>
                </c:pt>
                <c:pt idx="3">
                  <c:v>125</c:v>
                </c:pt>
                <c:pt idx="4">
                  <c:v>323.10000000000002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4-4125-B776-AC9B139E2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151.19999999999999</c:v>
                </c:pt>
                <c:pt idx="1">
                  <c:v>159.69999999999999</c:v>
                </c:pt>
                <c:pt idx="2">
                  <c:v>159.6</c:v>
                </c:pt>
                <c:pt idx="3">
                  <c:v>128.5</c:v>
                </c:pt>
                <c:pt idx="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54-4125-B776-AC9B139E2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</c:v>
                </c:pt>
                <c:pt idx="1">
                  <c:v>6</c:v>
                </c:pt>
                <c:pt idx="2">
                  <c:v>14</c:v>
                </c:pt>
                <c:pt idx="3">
                  <c:v>18</c:v>
                </c:pt>
                <c:pt idx="4">
                  <c:v>44.9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5-4BAA-9F89-02019CD99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19.8</c:v>
                </c:pt>
                <c:pt idx="1">
                  <c:v>33.700000000000003</c:v>
                </c:pt>
                <c:pt idx="2">
                  <c:v>28.9</c:v>
                </c:pt>
                <c:pt idx="3">
                  <c:v>-56.4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85-4BAA-9F89-02019CD99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266</c:v>
                </c:pt>
                <c:pt idx="3">
                  <c:v>-43</c:v>
                </c:pt>
                <c:pt idx="4">
                  <c:v>2168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2-4FAD-9222-B0A82F53E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8624</c:v>
                </c:pt>
                <c:pt idx="1">
                  <c:v>6546</c:v>
                </c:pt>
                <c:pt idx="2">
                  <c:v>8262</c:v>
                </c:pt>
                <c:pt idx="3">
                  <c:v>1059</c:v>
                </c:pt>
                <c:pt idx="4">
                  <c:v>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72-4FAD-9222-B0A82F53E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W54" zoomScaleNormal="100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島根県隠岐の島町　西郷港埠頭第二駐車場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Ａ３Ｂ２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公共施設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無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1408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113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広場式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12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52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100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代行制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1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1"/>
      <c r="NC15" s="2"/>
      <c r="ND15" s="100" t="s">
        <v>124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3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4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4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3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3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3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3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3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3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3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3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3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3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2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3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2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5"/>
      <c r="S30" s="15"/>
      <c r="T30" s="15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2"/>
      <c r="EB30" s="2"/>
      <c r="EC30" s="2"/>
      <c r="ED30" s="2"/>
      <c r="EE30" s="2"/>
      <c r="EF30" s="2"/>
      <c r="EG30" s="2"/>
      <c r="EH30" s="2"/>
      <c r="EI30" s="15"/>
      <c r="EJ30" s="15"/>
      <c r="EK30" s="15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5"/>
      <c r="ID30" s="15"/>
      <c r="IE30" s="15"/>
      <c r="IF30" s="15"/>
      <c r="IG30" s="15"/>
      <c r="IH30" s="15"/>
      <c r="II30" s="15"/>
      <c r="IJ30" s="16"/>
      <c r="IK30" s="15"/>
      <c r="IL30" s="15"/>
      <c r="IM30" s="15"/>
      <c r="IN30" s="15"/>
      <c r="IO30" s="15"/>
      <c r="IP30" s="15"/>
      <c r="IQ30" s="15"/>
      <c r="IR30" s="2"/>
      <c r="IS30" s="2"/>
      <c r="IT30" s="2"/>
      <c r="IU30" s="2"/>
      <c r="IV30" s="2"/>
      <c r="IW30" s="2"/>
      <c r="IX30" s="2"/>
      <c r="IY30" s="2"/>
      <c r="IZ30" s="15"/>
      <c r="JA30" s="15"/>
      <c r="JB30" s="15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2"/>
      <c r="C31" s="2"/>
      <c r="D31" s="2"/>
      <c r="E31" s="2"/>
      <c r="F31" s="2"/>
      <c r="I31" s="17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100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100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107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98.2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150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9"/>
      <c r="ID31" s="19"/>
      <c r="IE31" s="19"/>
      <c r="IF31" s="19"/>
      <c r="IG31" s="19"/>
      <c r="IH31" s="19"/>
      <c r="II31" s="19"/>
      <c r="IJ31" s="20"/>
      <c r="IK31" s="19"/>
      <c r="IL31" s="19"/>
      <c r="IM31" s="19"/>
      <c r="IN31" s="19"/>
      <c r="IO31" s="19"/>
      <c r="IP31" s="19"/>
      <c r="IQ31" s="19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440.9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454.5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522.70000000000005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125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323.10000000000002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2"/>
      <c r="C32" s="2"/>
      <c r="D32" s="2"/>
      <c r="E32" s="2"/>
      <c r="F32" s="2"/>
      <c r="G32" s="2"/>
      <c r="H32" s="2"/>
      <c r="I32" s="17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241.9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465.2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1736.5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3200.8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274.39999999999998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2.2999999999999998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9.6999999999999993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1.3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4.8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3.3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9"/>
      <c r="ID32" s="19"/>
      <c r="IE32" s="19"/>
      <c r="IF32" s="19"/>
      <c r="IG32" s="19"/>
      <c r="IH32" s="19"/>
      <c r="II32" s="19"/>
      <c r="IJ32" s="20"/>
      <c r="IK32" s="19"/>
      <c r="IL32" s="19"/>
      <c r="IM32" s="19"/>
      <c r="IN32" s="19"/>
      <c r="IO32" s="19"/>
      <c r="IP32" s="19"/>
      <c r="IQ32" s="19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151.19999999999999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159.69999999999999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159.6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128.5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138.1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3"/>
      <c r="NC32" s="2"/>
      <c r="ND32" s="100" t="s">
        <v>123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3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2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4"/>
      <c r="IK34" s="2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4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2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4"/>
      <c r="IK35" s="22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4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2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10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3"/>
      <c r="NC49" s="2"/>
      <c r="ND49" s="100" t="s">
        <v>125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2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2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5"/>
      <c r="S51" s="15"/>
      <c r="T51" s="15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2"/>
      <c r="EB51" s="2"/>
      <c r="EC51" s="2"/>
      <c r="ED51" s="2"/>
      <c r="EE51" s="2"/>
      <c r="EF51" s="2"/>
      <c r="EG51" s="2"/>
      <c r="EH51" s="2"/>
      <c r="EI51" s="15"/>
      <c r="EJ51" s="15"/>
      <c r="EK51" s="15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2"/>
      <c r="IS51" s="2"/>
      <c r="IT51" s="2"/>
      <c r="IU51" s="2"/>
      <c r="IV51" s="2"/>
      <c r="IW51" s="2"/>
      <c r="IX51" s="2"/>
      <c r="IY51" s="2"/>
      <c r="IZ51" s="15"/>
      <c r="JA51" s="15"/>
      <c r="JB51" s="15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2"/>
      <c r="C52" s="2"/>
      <c r="D52" s="2"/>
      <c r="E52" s="2"/>
      <c r="F52" s="2"/>
      <c r="I52" s="17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5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6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14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18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44.9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0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0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266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-43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2168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2"/>
      <c r="C53" s="2"/>
      <c r="D53" s="2"/>
      <c r="E53" s="2"/>
      <c r="F53" s="2"/>
      <c r="G53" s="2"/>
      <c r="H53" s="2"/>
      <c r="I53" s="17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33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14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4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98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13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19.8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33.700000000000003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28.9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-56.4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16.899999999999999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8624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6546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8262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1059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2866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2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2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2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3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3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3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3"/>
      <c r="NC66" s="2"/>
      <c r="ND66" s="100" t="s">
        <v>126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2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2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5885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2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0">
        <f>データ!CZ7</f>
        <v>0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0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0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0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0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2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0">
        <f>データ!DE7</f>
        <v>59.6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51.7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51.5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764.6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72.599999999999994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2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2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2L5PjgdxNg/MraJYt5IjKacvXafED5EZUhbw+sbxG9dlEj3doWyDJjRxRbtyXh4wEuphVdRD8XEIvzQXqNN7aw==" saltValue="AVZBnQLH+vHD1+nDAweP8g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63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65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66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67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68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69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70</v>
      </c>
      <c r="CN4" s="144" t="s">
        <v>71</v>
      </c>
      <c r="CO4" s="135" t="s">
        <v>72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73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90</v>
      </c>
      <c r="AK5" s="47" t="s">
        <v>91</v>
      </c>
      <c r="AL5" s="47" t="s">
        <v>92</v>
      </c>
      <c r="AM5" s="47" t="s">
        <v>93</v>
      </c>
      <c r="AN5" s="47" t="s">
        <v>94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90</v>
      </c>
      <c r="AV5" s="47" t="s">
        <v>91</v>
      </c>
      <c r="AW5" s="47" t="s">
        <v>92</v>
      </c>
      <c r="AX5" s="47" t="s">
        <v>93</v>
      </c>
      <c r="AY5" s="47" t="s">
        <v>94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90</v>
      </c>
      <c r="BG5" s="47" t="s">
        <v>91</v>
      </c>
      <c r="BH5" s="47" t="s">
        <v>92</v>
      </c>
      <c r="BI5" s="47" t="s">
        <v>93</v>
      </c>
      <c r="BJ5" s="47" t="s">
        <v>94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90</v>
      </c>
      <c r="BR5" s="47" t="s">
        <v>91</v>
      </c>
      <c r="BS5" s="47" t="s">
        <v>92</v>
      </c>
      <c r="BT5" s="47" t="s">
        <v>93</v>
      </c>
      <c r="BU5" s="47" t="s">
        <v>94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90</v>
      </c>
      <c r="CC5" s="47" t="s">
        <v>91</v>
      </c>
      <c r="CD5" s="47" t="s">
        <v>92</v>
      </c>
      <c r="CE5" s="47" t="s">
        <v>93</v>
      </c>
      <c r="CF5" s="47" t="s">
        <v>94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5"/>
      <c r="CN5" s="145"/>
      <c r="CO5" s="47" t="s">
        <v>90</v>
      </c>
      <c r="CP5" s="47" t="s">
        <v>91</v>
      </c>
      <c r="CQ5" s="47" t="s">
        <v>92</v>
      </c>
      <c r="CR5" s="47" t="s">
        <v>93</v>
      </c>
      <c r="CS5" s="47" t="s">
        <v>94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90</v>
      </c>
      <c r="DA5" s="47" t="s">
        <v>91</v>
      </c>
      <c r="DB5" s="47" t="s">
        <v>92</v>
      </c>
      <c r="DC5" s="47" t="s">
        <v>93</v>
      </c>
      <c r="DD5" s="47" t="s">
        <v>94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90</v>
      </c>
      <c r="DL5" s="47" t="s">
        <v>91</v>
      </c>
      <c r="DM5" s="47" t="s">
        <v>92</v>
      </c>
      <c r="DN5" s="47" t="s">
        <v>93</v>
      </c>
      <c r="DO5" s="47" t="s">
        <v>94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15">
      <c r="A6" s="37" t="s">
        <v>101</v>
      </c>
      <c r="B6" s="48">
        <f>B8</f>
        <v>2021</v>
      </c>
      <c r="C6" s="48">
        <f t="shared" ref="C6:X6" si="1">C8</f>
        <v>325287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3</v>
      </c>
      <c r="H6" s="48" t="str">
        <f>SUBSTITUTE(H8,"　","")</f>
        <v>島根県隠岐の島町</v>
      </c>
      <c r="I6" s="48" t="str">
        <f t="shared" si="1"/>
        <v>西郷港埠頭第二駐車場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12</v>
      </c>
      <c r="S6" s="50" t="str">
        <f t="shared" si="1"/>
        <v>公共施設</v>
      </c>
      <c r="T6" s="50" t="str">
        <f t="shared" si="1"/>
        <v>無</v>
      </c>
      <c r="U6" s="51">
        <f t="shared" si="1"/>
        <v>1408</v>
      </c>
      <c r="V6" s="51">
        <f t="shared" si="1"/>
        <v>52</v>
      </c>
      <c r="W6" s="51">
        <f t="shared" si="1"/>
        <v>100</v>
      </c>
      <c r="X6" s="50" t="str">
        <f t="shared" si="1"/>
        <v>代行制</v>
      </c>
      <c r="Y6" s="52">
        <f>IF(Y8="-",NA(),Y8)</f>
        <v>100</v>
      </c>
      <c r="Z6" s="52">
        <f t="shared" ref="Z6:AH6" si="2">IF(Z8="-",NA(),Z8)</f>
        <v>100</v>
      </c>
      <c r="AA6" s="52">
        <f t="shared" si="2"/>
        <v>107</v>
      </c>
      <c r="AB6" s="52">
        <f t="shared" si="2"/>
        <v>98.2</v>
      </c>
      <c r="AC6" s="52">
        <f t="shared" si="2"/>
        <v>150</v>
      </c>
      <c r="AD6" s="52">
        <f t="shared" si="2"/>
        <v>241.9</v>
      </c>
      <c r="AE6" s="52">
        <f t="shared" si="2"/>
        <v>465.2</v>
      </c>
      <c r="AF6" s="52">
        <f t="shared" si="2"/>
        <v>1736.5</v>
      </c>
      <c r="AG6" s="52">
        <f t="shared" si="2"/>
        <v>3200.8</v>
      </c>
      <c r="AH6" s="52">
        <f t="shared" si="2"/>
        <v>274.39999999999998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2.2999999999999998</v>
      </c>
      <c r="AP6" s="52">
        <f t="shared" si="3"/>
        <v>9.6999999999999993</v>
      </c>
      <c r="AQ6" s="52">
        <f t="shared" si="3"/>
        <v>1.3</v>
      </c>
      <c r="AR6" s="52">
        <f t="shared" si="3"/>
        <v>4.8</v>
      </c>
      <c r="AS6" s="52">
        <f t="shared" si="3"/>
        <v>3.3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33</v>
      </c>
      <c r="BA6" s="53">
        <f t="shared" si="4"/>
        <v>14</v>
      </c>
      <c r="BB6" s="53">
        <f t="shared" si="4"/>
        <v>4</v>
      </c>
      <c r="BC6" s="53">
        <f t="shared" si="4"/>
        <v>98</v>
      </c>
      <c r="BD6" s="53">
        <f t="shared" si="4"/>
        <v>13</v>
      </c>
      <c r="BE6" s="51" t="str">
        <f>IF(BE8="-","",IF(BE8="-","【-】","【"&amp;SUBSTITUTE(TEXT(BE8,"#,##0"),"-","△")&amp;"】"))</f>
        <v>【3,111】</v>
      </c>
      <c r="BF6" s="52">
        <f>IF(BF8="-",NA(),BF8)</f>
        <v>5</v>
      </c>
      <c r="BG6" s="52">
        <f t="shared" ref="BG6:BO6" si="5">IF(BG8="-",NA(),BG8)</f>
        <v>6</v>
      </c>
      <c r="BH6" s="52">
        <f t="shared" si="5"/>
        <v>14</v>
      </c>
      <c r="BI6" s="52">
        <f t="shared" si="5"/>
        <v>18</v>
      </c>
      <c r="BJ6" s="52">
        <f t="shared" si="5"/>
        <v>44.9</v>
      </c>
      <c r="BK6" s="52">
        <f t="shared" si="5"/>
        <v>19.8</v>
      </c>
      <c r="BL6" s="52">
        <f t="shared" si="5"/>
        <v>33.700000000000003</v>
      </c>
      <c r="BM6" s="52">
        <f t="shared" si="5"/>
        <v>28.9</v>
      </c>
      <c r="BN6" s="52">
        <f t="shared" si="5"/>
        <v>-56.4</v>
      </c>
      <c r="BO6" s="52">
        <f t="shared" si="5"/>
        <v>16.899999999999999</v>
      </c>
      <c r="BP6" s="49" t="str">
        <f>IF(BP8="-","",IF(BP8="-","【-】","【"&amp;SUBSTITUTE(TEXT(BP8,"#,##0.0"),"-","△")&amp;"】"))</f>
        <v>【0.8】</v>
      </c>
      <c r="BQ6" s="53">
        <f>IF(BQ8="-",NA(),BQ8)</f>
        <v>0</v>
      </c>
      <c r="BR6" s="53">
        <f t="shared" ref="BR6:BZ6" si="6">IF(BR8="-",NA(),BR8)</f>
        <v>0</v>
      </c>
      <c r="BS6" s="53">
        <f t="shared" si="6"/>
        <v>266</v>
      </c>
      <c r="BT6" s="53">
        <f t="shared" si="6"/>
        <v>-43</v>
      </c>
      <c r="BU6" s="53">
        <f t="shared" si="6"/>
        <v>2168</v>
      </c>
      <c r="BV6" s="53">
        <f t="shared" si="6"/>
        <v>8624</v>
      </c>
      <c r="BW6" s="53">
        <f t="shared" si="6"/>
        <v>6546</v>
      </c>
      <c r="BX6" s="53">
        <f t="shared" si="6"/>
        <v>8262</v>
      </c>
      <c r="BY6" s="53">
        <f t="shared" si="6"/>
        <v>1059</v>
      </c>
      <c r="BZ6" s="53">
        <f t="shared" si="6"/>
        <v>2866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102</v>
      </c>
      <c r="CM6" s="51">
        <f t="shared" ref="CM6:CN6" si="7">CM8</f>
        <v>0</v>
      </c>
      <c r="CN6" s="51">
        <f t="shared" si="7"/>
        <v>5885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102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59.6</v>
      </c>
      <c r="DF6" s="52">
        <f t="shared" si="8"/>
        <v>51.7</v>
      </c>
      <c r="DG6" s="52">
        <f t="shared" si="8"/>
        <v>51.5</v>
      </c>
      <c r="DH6" s="52">
        <f t="shared" si="8"/>
        <v>764.6</v>
      </c>
      <c r="DI6" s="52">
        <f t="shared" si="8"/>
        <v>72.599999999999994</v>
      </c>
      <c r="DJ6" s="49" t="str">
        <f>IF(DJ8="-","",IF(DJ8="-","【-】","【"&amp;SUBSTITUTE(TEXT(DJ8,"#,##0.0"),"-","△")&amp;"】"))</f>
        <v>【99.8】</v>
      </c>
      <c r="DK6" s="52">
        <f>IF(DK8="-",NA(),DK8)</f>
        <v>440.9</v>
      </c>
      <c r="DL6" s="52">
        <f t="shared" ref="DL6:DT6" si="9">IF(DL8="-",NA(),DL8)</f>
        <v>454.5</v>
      </c>
      <c r="DM6" s="52">
        <f t="shared" si="9"/>
        <v>522.70000000000005</v>
      </c>
      <c r="DN6" s="52">
        <f t="shared" si="9"/>
        <v>125</v>
      </c>
      <c r="DO6" s="52">
        <f t="shared" si="9"/>
        <v>323.10000000000002</v>
      </c>
      <c r="DP6" s="52">
        <f t="shared" si="9"/>
        <v>151.19999999999999</v>
      </c>
      <c r="DQ6" s="52">
        <f t="shared" si="9"/>
        <v>159.69999999999999</v>
      </c>
      <c r="DR6" s="52">
        <f t="shared" si="9"/>
        <v>159.6</v>
      </c>
      <c r="DS6" s="52">
        <f t="shared" si="9"/>
        <v>128.5</v>
      </c>
      <c r="DT6" s="52">
        <f t="shared" si="9"/>
        <v>138.1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103</v>
      </c>
      <c r="B7" s="48">
        <f t="shared" ref="B7:X7" si="10">B8</f>
        <v>2021</v>
      </c>
      <c r="C7" s="48">
        <f t="shared" si="10"/>
        <v>325287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3</v>
      </c>
      <c r="H7" s="48" t="str">
        <f t="shared" si="10"/>
        <v>島根県　隠岐の島町</v>
      </c>
      <c r="I7" s="48" t="str">
        <f t="shared" si="10"/>
        <v>西郷港埠頭第二駐車場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12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1408</v>
      </c>
      <c r="V7" s="51">
        <f t="shared" si="10"/>
        <v>52</v>
      </c>
      <c r="W7" s="51">
        <f t="shared" si="10"/>
        <v>100</v>
      </c>
      <c r="X7" s="50" t="str">
        <f t="shared" si="10"/>
        <v>代行制</v>
      </c>
      <c r="Y7" s="52">
        <f>Y8</f>
        <v>100</v>
      </c>
      <c r="Z7" s="52">
        <f t="shared" ref="Z7:AH7" si="11">Z8</f>
        <v>100</v>
      </c>
      <c r="AA7" s="52">
        <f t="shared" si="11"/>
        <v>107</v>
      </c>
      <c r="AB7" s="52">
        <f t="shared" si="11"/>
        <v>98.2</v>
      </c>
      <c r="AC7" s="52">
        <f t="shared" si="11"/>
        <v>150</v>
      </c>
      <c r="AD7" s="52">
        <f t="shared" si="11"/>
        <v>241.9</v>
      </c>
      <c r="AE7" s="52">
        <f t="shared" si="11"/>
        <v>465.2</v>
      </c>
      <c r="AF7" s="52">
        <f t="shared" si="11"/>
        <v>1736.5</v>
      </c>
      <c r="AG7" s="52">
        <f t="shared" si="11"/>
        <v>3200.8</v>
      </c>
      <c r="AH7" s="52">
        <f t="shared" si="11"/>
        <v>274.39999999999998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2.2999999999999998</v>
      </c>
      <c r="AP7" s="52">
        <f t="shared" si="12"/>
        <v>9.6999999999999993</v>
      </c>
      <c r="AQ7" s="52">
        <f t="shared" si="12"/>
        <v>1.3</v>
      </c>
      <c r="AR7" s="52">
        <f t="shared" si="12"/>
        <v>4.8</v>
      </c>
      <c r="AS7" s="52">
        <f t="shared" si="12"/>
        <v>3.3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33</v>
      </c>
      <c r="BA7" s="53">
        <f t="shared" si="13"/>
        <v>14</v>
      </c>
      <c r="BB7" s="53">
        <f t="shared" si="13"/>
        <v>4</v>
      </c>
      <c r="BC7" s="53">
        <f t="shared" si="13"/>
        <v>98</v>
      </c>
      <c r="BD7" s="53">
        <f t="shared" si="13"/>
        <v>13</v>
      </c>
      <c r="BE7" s="51"/>
      <c r="BF7" s="52">
        <f>BF8</f>
        <v>5</v>
      </c>
      <c r="BG7" s="52">
        <f t="shared" ref="BG7:BO7" si="14">BG8</f>
        <v>6</v>
      </c>
      <c r="BH7" s="52">
        <f t="shared" si="14"/>
        <v>14</v>
      </c>
      <c r="BI7" s="52">
        <f t="shared" si="14"/>
        <v>18</v>
      </c>
      <c r="BJ7" s="52">
        <f t="shared" si="14"/>
        <v>44.9</v>
      </c>
      <c r="BK7" s="52">
        <f t="shared" si="14"/>
        <v>19.8</v>
      </c>
      <c r="BL7" s="52">
        <f t="shared" si="14"/>
        <v>33.700000000000003</v>
      </c>
      <c r="BM7" s="52">
        <f t="shared" si="14"/>
        <v>28.9</v>
      </c>
      <c r="BN7" s="52">
        <f t="shared" si="14"/>
        <v>-56.4</v>
      </c>
      <c r="BO7" s="52">
        <f t="shared" si="14"/>
        <v>16.899999999999999</v>
      </c>
      <c r="BP7" s="49"/>
      <c r="BQ7" s="53">
        <f>BQ8</f>
        <v>0</v>
      </c>
      <c r="BR7" s="53">
        <f t="shared" ref="BR7:BZ7" si="15">BR8</f>
        <v>0</v>
      </c>
      <c r="BS7" s="53">
        <f t="shared" si="15"/>
        <v>266</v>
      </c>
      <c r="BT7" s="53">
        <f t="shared" si="15"/>
        <v>-43</v>
      </c>
      <c r="BU7" s="53">
        <f t="shared" si="15"/>
        <v>2168</v>
      </c>
      <c r="BV7" s="53">
        <f t="shared" si="15"/>
        <v>8624</v>
      </c>
      <c r="BW7" s="53">
        <f t="shared" si="15"/>
        <v>6546</v>
      </c>
      <c r="BX7" s="53">
        <f t="shared" si="15"/>
        <v>8262</v>
      </c>
      <c r="BY7" s="53">
        <f t="shared" si="15"/>
        <v>1059</v>
      </c>
      <c r="BZ7" s="53">
        <f t="shared" si="15"/>
        <v>2866</v>
      </c>
      <c r="CA7" s="51"/>
      <c r="CB7" s="52" t="s">
        <v>104</v>
      </c>
      <c r="CC7" s="52" t="s">
        <v>104</v>
      </c>
      <c r="CD7" s="52" t="s">
        <v>104</v>
      </c>
      <c r="CE7" s="52" t="s">
        <v>104</v>
      </c>
      <c r="CF7" s="52" t="s">
        <v>104</v>
      </c>
      <c r="CG7" s="52" t="s">
        <v>104</v>
      </c>
      <c r="CH7" s="52" t="s">
        <v>104</v>
      </c>
      <c r="CI7" s="52" t="s">
        <v>104</v>
      </c>
      <c r="CJ7" s="52" t="s">
        <v>104</v>
      </c>
      <c r="CK7" s="52" t="s">
        <v>102</v>
      </c>
      <c r="CL7" s="49"/>
      <c r="CM7" s="51">
        <f>CM8</f>
        <v>0</v>
      </c>
      <c r="CN7" s="51">
        <f>CN8</f>
        <v>5885</v>
      </c>
      <c r="CO7" s="52" t="s">
        <v>104</v>
      </c>
      <c r="CP7" s="52" t="s">
        <v>104</v>
      </c>
      <c r="CQ7" s="52" t="s">
        <v>104</v>
      </c>
      <c r="CR7" s="52" t="s">
        <v>104</v>
      </c>
      <c r="CS7" s="52" t="s">
        <v>104</v>
      </c>
      <c r="CT7" s="52" t="s">
        <v>104</v>
      </c>
      <c r="CU7" s="52" t="s">
        <v>104</v>
      </c>
      <c r="CV7" s="52" t="s">
        <v>104</v>
      </c>
      <c r="CW7" s="52" t="s">
        <v>104</v>
      </c>
      <c r="CX7" s="52" t="s">
        <v>102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59.6</v>
      </c>
      <c r="DF7" s="52">
        <f t="shared" si="16"/>
        <v>51.7</v>
      </c>
      <c r="DG7" s="52">
        <f t="shared" si="16"/>
        <v>51.5</v>
      </c>
      <c r="DH7" s="52">
        <f t="shared" si="16"/>
        <v>764.6</v>
      </c>
      <c r="DI7" s="52">
        <f t="shared" si="16"/>
        <v>72.599999999999994</v>
      </c>
      <c r="DJ7" s="49"/>
      <c r="DK7" s="52">
        <f>DK8</f>
        <v>440.9</v>
      </c>
      <c r="DL7" s="52">
        <f t="shared" ref="DL7:DT7" si="17">DL8</f>
        <v>454.5</v>
      </c>
      <c r="DM7" s="52">
        <f t="shared" si="17"/>
        <v>522.70000000000005</v>
      </c>
      <c r="DN7" s="52">
        <f t="shared" si="17"/>
        <v>125</v>
      </c>
      <c r="DO7" s="52">
        <f t="shared" si="17"/>
        <v>323.10000000000002</v>
      </c>
      <c r="DP7" s="52">
        <f t="shared" si="17"/>
        <v>151.19999999999999</v>
      </c>
      <c r="DQ7" s="52">
        <f t="shared" si="17"/>
        <v>159.69999999999999</v>
      </c>
      <c r="DR7" s="52">
        <f t="shared" si="17"/>
        <v>159.6</v>
      </c>
      <c r="DS7" s="52">
        <f t="shared" si="17"/>
        <v>128.5</v>
      </c>
      <c r="DT7" s="52">
        <f t="shared" si="17"/>
        <v>138.1</v>
      </c>
      <c r="DU7" s="49"/>
    </row>
    <row r="8" spans="1:125" s="54" customFormat="1" x14ac:dyDescent="0.15">
      <c r="A8" s="37"/>
      <c r="B8" s="55">
        <v>2021</v>
      </c>
      <c r="C8" s="55">
        <v>325287</v>
      </c>
      <c r="D8" s="55">
        <v>47</v>
      </c>
      <c r="E8" s="55">
        <v>14</v>
      </c>
      <c r="F8" s="55">
        <v>0</v>
      </c>
      <c r="G8" s="55">
        <v>3</v>
      </c>
      <c r="H8" s="55" t="s">
        <v>105</v>
      </c>
      <c r="I8" s="55" t="s">
        <v>106</v>
      </c>
      <c r="J8" s="55" t="s">
        <v>107</v>
      </c>
      <c r="K8" s="55" t="s">
        <v>108</v>
      </c>
      <c r="L8" s="55" t="s">
        <v>109</v>
      </c>
      <c r="M8" s="55" t="s">
        <v>110</v>
      </c>
      <c r="N8" s="55" t="s">
        <v>111</v>
      </c>
      <c r="O8" s="56" t="s">
        <v>112</v>
      </c>
      <c r="P8" s="57" t="s">
        <v>113</v>
      </c>
      <c r="Q8" s="57" t="s">
        <v>114</v>
      </c>
      <c r="R8" s="58">
        <v>12</v>
      </c>
      <c r="S8" s="57" t="s">
        <v>115</v>
      </c>
      <c r="T8" s="57" t="s">
        <v>116</v>
      </c>
      <c r="U8" s="58">
        <v>1408</v>
      </c>
      <c r="V8" s="58">
        <v>52</v>
      </c>
      <c r="W8" s="58">
        <v>100</v>
      </c>
      <c r="X8" s="57" t="s">
        <v>117</v>
      </c>
      <c r="Y8" s="59">
        <v>100</v>
      </c>
      <c r="Z8" s="59">
        <v>100</v>
      </c>
      <c r="AA8" s="59">
        <v>107</v>
      </c>
      <c r="AB8" s="59">
        <v>98.2</v>
      </c>
      <c r="AC8" s="59">
        <v>150</v>
      </c>
      <c r="AD8" s="59">
        <v>241.9</v>
      </c>
      <c r="AE8" s="59">
        <v>465.2</v>
      </c>
      <c r="AF8" s="59">
        <v>1736.5</v>
      </c>
      <c r="AG8" s="59">
        <v>3200.8</v>
      </c>
      <c r="AH8" s="59">
        <v>274.39999999999998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2.2999999999999998</v>
      </c>
      <c r="AP8" s="59">
        <v>9.6999999999999993</v>
      </c>
      <c r="AQ8" s="59">
        <v>1.3</v>
      </c>
      <c r="AR8" s="59">
        <v>4.8</v>
      </c>
      <c r="AS8" s="59">
        <v>3.3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33</v>
      </c>
      <c r="BA8" s="60">
        <v>14</v>
      </c>
      <c r="BB8" s="60">
        <v>4</v>
      </c>
      <c r="BC8" s="60">
        <v>98</v>
      </c>
      <c r="BD8" s="60">
        <v>13</v>
      </c>
      <c r="BE8" s="60">
        <v>3111</v>
      </c>
      <c r="BF8" s="59">
        <v>5</v>
      </c>
      <c r="BG8" s="59">
        <v>6</v>
      </c>
      <c r="BH8" s="59">
        <v>14</v>
      </c>
      <c r="BI8" s="59">
        <v>18</v>
      </c>
      <c r="BJ8" s="59">
        <v>44.9</v>
      </c>
      <c r="BK8" s="59">
        <v>19.8</v>
      </c>
      <c r="BL8" s="59">
        <v>33.700000000000003</v>
      </c>
      <c r="BM8" s="59">
        <v>28.9</v>
      </c>
      <c r="BN8" s="59">
        <v>-56.4</v>
      </c>
      <c r="BO8" s="59">
        <v>16.899999999999999</v>
      </c>
      <c r="BP8" s="56">
        <v>0.8</v>
      </c>
      <c r="BQ8" s="60">
        <v>0</v>
      </c>
      <c r="BR8" s="60">
        <v>0</v>
      </c>
      <c r="BS8" s="60">
        <v>266</v>
      </c>
      <c r="BT8" s="61">
        <v>-43</v>
      </c>
      <c r="BU8" s="61">
        <v>2168</v>
      </c>
      <c r="BV8" s="60">
        <v>8624</v>
      </c>
      <c r="BW8" s="60">
        <v>6546</v>
      </c>
      <c r="BX8" s="60">
        <v>8262</v>
      </c>
      <c r="BY8" s="60">
        <v>1059</v>
      </c>
      <c r="BZ8" s="60">
        <v>2866</v>
      </c>
      <c r="CA8" s="58">
        <v>10906</v>
      </c>
      <c r="CB8" s="59" t="s">
        <v>109</v>
      </c>
      <c r="CC8" s="59" t="s">
        <v>109</v>
      </c>
      <c r="CD8" s="59" t="s">
        <v>109</v>
      </c>
      <c r="CE8" s="59" t="s">
        <v>109</v>
      </c>
      <c r="CF8" s="59" t="s">
        <v>109</v>
      </c>
      <c r="CG8" s="59" t="s">
        <v>109</v>
      </c>
      <c r="CH8" s="59" t="s">
        <v>109</v>
      </c>
      <c r="CI8" s="59" t="s">
        <v>109</v>
      </c>
      <c r="CJ8" s="59" t="s">
        <v>109</v>
      </c>
      <c r="CK8" s="59" t="s">
        <v>109</v>
      </c>
      <c r="CL8" s="56" t="s">
        <v>109</v>
      </c>
      <c r="CM8" s="58">
        <v>0</v>
      </c>
      <c r="CN8" s="58">
        <v>5885</v>
      </c>
      <c r="CO8" s="59" t="s">
        <v>109</v>
      </c>
      <c r="CP8" s="59" t="s">
        <v>109</v>
      </c>
      <c r="CQ8" s="59" t="s">
        <v>109</v>
      </c>
      <c r="CR8" s="59" t="s">
        <v>109</v>
      </c>
      <c r="CS8" s="59" t="s">
        <v>109</v>
      </c>
      <c r="CT8" s="59" t="s">
        <v>109</v>
      </c>
      <c r="CU8" s="59" t="s">
        <v>109</v>
      </c>
      <c r="CV8" s="59" t="s">
        <v>109</v>
      </c>
      <c r="CW8" s="59" t="s">
        <v>109</v>
      </c>
      <c r="CX8" s="59" t="s">
        <v>109</v>
      </c>
      <c r="CY8" s="56" t="s">
        <v>109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59.6</v>
      </c>
      <c r="DF8" s="59">
        <v>51.7</v>
      </c>
      <c r="DG8" s="59">
        <v>51.5</v>
      </c>
      <c r="DH8" s="59">
        <v>764.6</v>
      </c>
      <c r="DI8" s="59">
        <v>72.599999999999994</v>
      </c>
      <c r="DJ8" s="56">
        <v>99.8</v>
      </c>
      <c r="DK8" s="59">
        <v>440.9</v>
      </c>
      <c r="DL8" s="59">
        <v>454.5</v>
      </c>
      <c r="DM8" s="59">
        <v>522.70000000000005</v>
      </c>
      <c r="DN8" s="59">
        <v>125</v>
      </c>
      <c r="DO8" s="59">
        <v>323.10000000000002</v>
      </c>
      <c r="DP8" s="59">
        <v>151.19999999999999</v>
      </c>
      <c r="DQ8" s="59">
        <v>159.69999999999999</v>
      </c>
      <c r="DR8" s="59">
        <v>159.6</v>
      </c>
      <c r="DS8" s="59">
        <v>128.5</v>
      </c>
      <c r="DT8" s="59">
        <v>138.1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118</v>
      </c>
      <c r="C10" s="64" t="s">
        <v>119</v>
      </c>
      <c r="D10" s="64" t="s">
        <v>120</v>
      </c>
      <c r="E10" s="64" t="s">
        <v>121</v>
      </c>
      <c r="F10" s="64" t="s">
        <v>122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53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2023-02-22T00:17:19Z</cp:lastPrinted>
  <dcterms:created xsi:type="dcterms:W3CDTF">2022-12-09T03:29:56Z</dcterms:created>
  <dcterms:modified xsi:type="dcterms:W3CDTF">2023-02-22T00:17:51Z</dcterms:modified>
  <cp:category/>
</cp:coreProperties>
</file>