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ao\Desktop\FW 【２／８（水）県〆切】公営企業に係る「経営比較分析表」の分析等について\【経営比較分析表】2021_325279_47_1718\"/>
    </mc:Choice>
  </mc:AlternateContent>
  <workbookProtection workbookAlgorithmName="SHA-512" workbookHashValue="4ZTTm/UjNBf3mLwkeJblNWUrcGqmKtCghPTCNi4HqTEZTVQW1l2nPxLFyIAFJSaQJQSL0pHkDXnoM1BwjmUQOw==" workbookSaltValue="JIvLm0sorUapqgvrzEA1B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<sst xmlns="http://schemas.openxmlformats.org/spreadsheetml/2006/main" count="241" uniqueCount="118">
  <si>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</si>
  <si>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</si>
  <si>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</si>
  <si>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</si>
  <si>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</si>
  <si>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</si>
  <si>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</si>
  <si>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</si>
  <si>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</si>
  <si>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</si>
  <si>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</si>
  <si>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</si>
  <si>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</si>
  <si>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</si>
  <si>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</si>
  <si>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</si>
  <si>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</si>
  <si>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</si>
  <si>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</si>
  <si>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</si>
  <si>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</si>
  <si>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</si>
  <si>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</si>
  <si>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</si>
  <si>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</si>
  <si>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</si>
  <si>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</si>
  <si>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</si>
  <si>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</si>
  <si>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</si>
  <si>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</si>
  <si>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</si>
  <si>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</si>
  <si>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</si>
  <si>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</si>
  <si>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</si>
  <si>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</si>
  <si>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</si>
  <si>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</si>
  <si>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</si>
  <si>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</si>
  <si>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</si>
  <si>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</si>
  <si>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</si>
  <si>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</si>
  <si>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</si>
  <si>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</si>
  <si>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</si>
  <si>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</si>
  <si>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</si>
  <si>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</si>
  <si>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</si>
  <si>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</si>
  <si>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</si>
  <si>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</si>
  <si>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</si>
  <si>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</si>
  <si>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</si>
  <si>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</si>
  <si>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</si>
  <si>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</si>
  <si>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</si>
  <si>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</si>
  <si>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</si>
  <si>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</si>
  <si>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</si>
  <si>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</si>
  <si>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</si>
  <si>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</si>
  <si>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</si>
  <si>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</si>
  <si>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</si>
  <si>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</si>
  <si>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</si>
  <si>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</si>
  <si>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</si>
  <si>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</si>
  <si>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</si>
  <si>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</si>
  <si>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</si>
  <si>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</si>
  <si>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</si>
  <si>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</si>
  <si>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</si>
  <si>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</si>
  <si>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</si>
  <si>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</si>
  <si>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</si>
  <si>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</si>
  <si>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</si>
  <si>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</si>
  <si>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</si>
  <si>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</si>
  <si>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</si>
  <si>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</si>
  <si>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</si>
  <si>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</si>
  <si>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知夫村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</si>
  <si>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</si>
  <si>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</si>
  <si>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</si>
  <si>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</si>
  <si>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</si>
  <si>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</si>
  <si>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</si>
  <si>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</si>
  <si>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</si>
  <si>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</si>
  <si>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</si>
  <si>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</si>
  <si>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</si>
  <si>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</si>
  <si>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</si>
  <si>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</si>
  <si>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</si>
  <si>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収益的収支と経費回収率は、概ね増加傾向にある。また、汚水処理原価は、減少傾向にある（H29を除く）。さらに企業債残高対事業規模比率は年々減少傾向にある。水洗化率はほぼ変わりなく高水準を維持している。
　今後の施設等の更新により、債務増加が予想されることから、使用料の見直し等が求められる。
※H29の収益的収支比率については、算定式の分子において、総収益のうち地方債償還金37,043千円が含まれているため、本来の数値は「38.67」となる。
※H29の経費回収率について、当該値が「100.0」となっているが、地方債償還金の値が汚水処理費に含まれていないことため、本来の数値は「27.84」となる。</t>
    <phoneticPr fontId="4"/>
  </si>
  <si>
    <t>老朽化がみられるが、機能診断及び保全計画によって、順次更新や改修を行っていく予定である。</t>
    <rPh sb="0" eb="3">
      <t>ロウキュウカ</t>
    </rPh>
    <rPh sb="10" eb="12">
      <t>キノウ</t>
    </rPh>
    <rPh sb="12" eb="14">
      <t>シンダン</t>
    </rPh>
    <rPh sb="14" eb="15">
      <t>オヨ</t>
    </rPh>
    <rPh sb="16" eb="18">
      <t>ホゼン</t>
    </rPh>
    <rPh sb="18" eb="20">
      <t>ケイカク</t>
    </rPh>
    <rPh sb="25" eb="27">
      <t>ジュンジ</t>
    </rPh>
    <rPh sb="27" eb="29">
      <t>コウシン</t>
    </rPh>
    <rPh sb="30" eb="32">
      <t>カイシュウ</t>
    </rPh>
    <rPh sb="33" eb="34">
      <t>オコナ</t>
    </rPh>
    <rPh sb="38" eb="40">
      <t>ヨテイ</t>
    </rPh>
    <phoneticPr fontId="4"/>
  </si>
  <si>
    <t>施設などの更新時期が近く、今後の経営状況の悪化が予測されるため、長寿命化計画に基づいた運用が求められる。</t>
    <rPh sb="0" eb="2">
      <t>シセツ</t>
    </rPh>
    <rPh sb="5" eb="7">
      <t>コウシン</t>
    </rPh>
    <rPh sb="7" eb="9">
      <t>ジキ</t>
    </rPh>
    <rPh sb="10" eb="11">
      <t>チカ</t>
    </rPh>
    <rPh sb="13" eb="15">
      <t>コンゴ</t>
    </rPh>
    <rPh sb="16" eb="18">
      <t>ケイエイ</t>
    </rPh>
    <rPh sb="18" eb="20">
      <t>ジョウキョウ</t>
    </rPh>
    <rPh sb="21" eb="23">
      <t>アッカ</t>
    </rPh>
    <rPh sb="24" eb="26">
      <t>ヨソク</t>
    </rPh>
    <rPh sb="32" eb="33">
      <t>チョウ</t>
    </rPh>
    <rPh sb="33" eb="36">
      <t>ジュミョウカ</t>
    </rPh>
    <rPh sb="36" eb="38">
      <t>ケイカク</t>
    </rPh>
    <rPh sb="39" eb="40">
      <t>モト</t>
    </rPh>
    <rPh sb="43" eb="45">
      <t>ウンヨウ</t>
    </rPh>
    <rPh sb="46" eb="47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</si>
</sst>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30-4817-B10D-733CD6450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562312"/>
        <c:axId val="18874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0.02</c:v>
                </c:pt>
                <c:pt idx="2">
                  <c:v>0.01</c:v>
                </c:pt>
                <c:pt idx="3">
                  <c:v>1.6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30-4817-B10D-733CD6450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62312"/>
        <c:axId val="188745328"/>
      </c:lineChart>
      <c:dateAx>
        <c:axId val="2525623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88745328"/>
        <c:crosses val="autoZero"/>
        <c:auto val="1"/>
        <c:lblOffset val="100"/>
        <c:baseTimeUnit val="years"/>
      </c:dateAx>
      <c:valAx>
        <c:axId val="18874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562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CB-4A1F-8DE4-5EF304C0B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21296"/>
        <c:axId val="253421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33.21</c:v>
                </c:pt>
                <c:pt idx="1">
                  <c:v>32.229999999999997</c:v>
                </c:pt>
                <c:pt idx="2">
                  <c:v>32.479999999999997</c:v>
                </c:pt>
                <c:pt idx="3">
                  <c:v>30.19</c:v>
                </c:pt>
                <c:pt idx="4">
                  <c:v>28.77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CB-4A1F-8DE4-5EF304C0B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21296"/>
        <c:axId val="253421688"/>
      </c:lineChart>
      <c:dateAx>
        <c:axId val="2534212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421688"/>
        <c:crosses val="autoZero"/>
        <c:auto val="1"/>
        <c:lblOffset val="100"/>
        <c:baseTimeUnit val="years"/>
      </c:dateAx>
      <c:valAx>
        <c:axId val="253421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42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98.69</c:v>
                </c:pt>
                <c:pt idx="1">
                  <c:v>98.9</c:v>
                </c:pt>
                <c:pt idx="2">
                  <c:v>98.88</c:v>
                </c:pt>
                <c:pt idx="3">
                  <c:v>98.87</c:v>
                </c:pt>
                <c:pt idx="4">
                  <c:v>99.18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A5-4EF2-81BB-ED8BD8565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22864"/>
        <c:axId val="25342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80.8</c:v>
                </c:pt>
                <c:pt idx="2">
                  <c:v>79.2</c:v>
                </c:pt>
                <c:pt idx="3">
                  <c:v>79.09</c:v>
                </c:pt>
                <c:pt idx="4">
                  <c:v>78.900000000000006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A5-4EF2-81BB-ED8BD8565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22864"/>
        <c:axId val="253423256"/>
      </c:lineChart>
      <c:dateAx>
        <c:axId val="2534228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423256"/>
        <c:crosses val="autoZero"/>
        <c:auto val="1"/>
        <c:lblOffset val="100"/>
        <c:baseTimeUnit val="years"/>
      </c:dateAx>
      <c:valAx>
        <c:axId val="25342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42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41.34</c:v>
                </c:pt>
                <c:pt idx="2">
                  <c:v>49.85</c:v>
                </c:pt>
                <c:pt idx="3">
                  <c:v>46.99</c:v>
                </c:pt>
                <c:pt idx="4">
                  <c:v>45.68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2B-4C4A-98F4-CEEEFDCE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969544"/>
        <c:axId val="252969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F2B-4C4A-98F4-CEEEFDCE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9544"/>
        <c:axId val="252969928"/>
      </c:lineChart>
      <c:dateAx>
        <c:axId val="2529695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2969928"/>
        <c:crosses val="autoZero"/>
        <c:auto val="1"/>
        <c:lblOffset val="100"/>
        <c:baseTimeUnit val="years"/>
      </c:dateAx>
      <c:valAx>
        <c:axId val="252969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969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74-4F1E-A2C5-02899F1C6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957752"/>
        <c:axId val="252958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74-4F1E-A2C5-02899F1C6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57752"/>
        <c:axId val="252958136"/>
      </c:lineChart>
      <c:dateAx>
        <c:axId val="2529577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2958136"/>
        <c:crosses val="autoZero"/>
        <c:auto val="1"/>
        <c:lblOffset val="100"/>
        <c:baseTimeUnit val="years"/>
      </c:dateAx>
      <c:valAx>
        <c:axId val="252958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2957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E3-45C5-9ABC-DFB63A2DF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124200"/>
        <c:axId val="253124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E3-45C5-9ABC-DFB63A2DF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24200"/>
        <c:axId val="253124584"/>
      </c:lineChart>
      <c:dateAx>
        <c:axId val="253124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124584"/>
        <c:crosses val="autoZero"/>
        <c:auto val="1"/>
        <c:lblOffset val="100"/>
        <c:baseTimeUnit val="years"/>
      </c:dateAx>
      <c:valAx>
        <c:axId val="253124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124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BA-4EFF-BCF0-149F34C2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92160"/>
        <c:axId val="190192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BA-4EFF-BCF0-149F34C2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92160"/>
        <c:axId val="190192552"/>
      </c:lineChart>
      <c:dateAx>
        <c:axId val="190192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90192552"/>
        <c:crosses val="autoZero"/>
        <c:auto val="1"/>
        <c:lblOffset val="100"/>
        <c:baseTimeUnit val="years"/>
      </c:dateAx>
      <c:valAx>
        <c:axId val="190192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19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93-4E45-A0D3-31E478792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94120"/>
        <c:axId val="253530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93-4E45-A0D3-31E478792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94120"/>
        <c:axId val="253530216"/>
      </c:lineChart>
      <c:dateAx>
        <c:axId val="1901941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530216"/>
        <c:crosses val="autoZero"/>
        <c:auto val="1"/>
        <c:lblOffset val="100"/>
        <c:baseTimeUnit val="years"/>
      </c:dateAx>
      <c:valAx>
        <c:axId val="253530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194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3497</c:v>
                </c:pt>
                <c:pt idx="1">
                  <c:v>3114.03</c:v>
                </c:pt>
                <c:pt idx="2">
                  <c:v>2904.31</c:v>
                </c:pt>
                <c:pt idx="3">
                  <c:v>2751.4</c:v>
                </c:pt>
                <c:pt idx="4">
                  <c:v>2664.93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AD-4EC1-8F63-894EA6FAC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93728"/>
        <c:axId val="25353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1060.8599999999999</c:v>
                </c:pt>
                <c:pt idx="1">
                  <c:v>1006.65</c:v>
                </c:pt>
                <c:pt idx="2">
                  <c:v>998.42</c:v>
                </c:pt>
                <c:pt idx="3">
                  <c:v>1095.52</c:v>
                </c:pt>
                <c:pt idx="4">
                  <c:v>1056.55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AD-4EC1-8F63-894EA6FAC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93728"/>
        <c:axId val="253531392"/>
      </c:lineChart>
      <c:dateAx>
        <c:axId val="190193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531392"/>
        <c:crosses val="autoZero"/>
        <c:auto val="1"/>
        <c:lblOffset val="100"/>
        <c:baseTimeUnit val="years"/>
      </c:dateAx>
      <c:valAx>
        <c:axId val="25353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019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29.46</c:v>
                </c:pt>
                <c:pt idx="2">
                  <c:v>31.03</c:v>
                </c:pt>
                <c:pt idx="3">
                  <c:v>31.6</c:v>
                </c:pt>
                <c:pt idx="4">
                  <c:v>31.41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A4-466B-BC0E-432263971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32568"/>
        <c:axId val="25353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45.81</c:v>
                </c:pt>
                <c:pt idx="1">
                  <c:v>43.43</c:v>
                </c:pt>
                <c:pt idx="2">
                  <c:v>41.41</c:v>
                </c:pt>
                <c:pt idx="3">
                  <c:v>39.64</c:v>
                </c:pt>
                <c:pt idx="4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A4-466B-BC0E-432263971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532568"/>
        <c:axId val="253532960"/>
      </c:lineChart>
      <c:dateAx>
        <c:axId val="253532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532960"/>
        <c:crosses val="autoZero"/>
        <c:auto val="1"/>
        <c:lblOffset val="100"/>
        <c:baseTimeUnit val="years"/>
      </c:dateAx>
      <c:valAx>
        <c:axId val="25353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532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227.86</c:v>
                </c:pt>
                <c:pt idx="1">
                  <c:v>757.43</c:v>
                </c:pt>
                <c:pt idx="2">
                  <c:v>801.31</c:v>
                </c:pt>
                <c:pt idx="3">
                  <c:v>764.62</c:v>
                </c:pt>
                <c:pt idx="4">
                  <c:v>738.44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C8-4778-8808-072D31409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19728"/>
        <c:axId val="25342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383.92</c:v>
                </c:pt>
                <c:pt idx="1">
                  <c:v>400.44</c:v>
                </c:pt>
                <c:pt idx="2">
                  <c:v>417.56</c:v>
                </c:pt>
                <c:pt idx="3">
                  <c:v>449.72</c:v>
                </c:pt>
                <c:pt idx="4">
                  <c:v>437.27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C8-4778-8808-072D31409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419728"/>
        <c:axId val="253420120"/>
      </c:lineChart>
      <c:dateAx>
        <c:axId val="253419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53420120"/>
        <c:crosses val="autoZero"/>
        <c:auto val="1"/>
        <c:lblOffset val="100"/>
        <c:baseTimeUnit val="years"/>
      </c:dateAx>
      <c:valAx>
        <c:axId val="25342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41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【974.72】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【392.85】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3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島根県　知夫村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漁業集落排水</v>
      </c>
      <c r="Q8" s="66"/>
      <c r="R8" s="66"/>
      <c r="S8" s="66"/>
      <c r="T8" s="66"/>
      <c r="U8" s="66"/>
      <c r="V8" s="66"/>
      <c r="W8" s="66" t="str">
        <f>データ!L6</f>
        <v>H2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624</v>
      </c>
      <c r="AM8" s="55"/>
      <c r="AN8" s="55"/>
      <c r="AO8" s="55"/>
      <c r="AP8" s="55"/>
      <c r="AQ8" s="55"/>
      <c r="AR8" s="55"/>
      <c r="AS8" s="55"/>
      <c r="AT8" s="54">
        <f>データ!T6</f>
        <v>13.7</v>
      </c>
      <c r="AU8" s="54"/>
      <c r="AV8" s="54"/>
      <c r="AW8" s="54"/>
      <c r="AX8" s="54"/>
      <c r="AY8" s="54"/>
      <c r="AZ8" s="54"/>
      <c r="BA8" s="54"/>
      <c r="BB8" s="54">
        <f>データ!U6</f>
        <v>45.55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99.18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4000</v>
      </c>
      <c r="AE10" s="55"/>
      <c r="AF10" s="55"/>
      <c r="AG10" s="55"/>
      <c r="AH10" s="55"/>
      <c r="AI10" s="55"/>
      <c r="AJ10" s="55"/>
      <c r="AK10" s="2"/>
      <c r="AL10" s="55">
        <f>データ!V6</f>
        <v>608</v>
      </c>
      <c r="AM10" s="55"/>
      <c r="AN10" s="55"/>
      <c r="AO10" s="55"/>
      <c r="AP10" s="55"/>
      <c r="AQ10" s="55"/>
      <c r="AR10" s="55"/>
      <c r="AS10" s="55"/>
      <c r="AT10" s="54">
        <f>データ!W6</f>
        <v>0.17</v>
      </c>
      <c r="AU10" s="54"/>
      <c r="AV10" s="54"/>
      <c r="AW10" s="54"/>
      <c r="AX10" s="54"/>
      <c r="AY10" s="54"/>
      <c r="AZ10" s="54"/>
      <c r="BA10" s="54"/>
      <c r="BB10" s="54">
        <f>データ!X6</f>
        <v>3576.47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【974.72】</v>
      </c>
      <c r="I86" s="12" t="str">
        <f>データ!CA6</f>
        <v>【44.22】</v>
      </c>
      <c r="J86" s="12" t="str">
        <f>データ!CL6</f>
        <v>【392.85】</v>
      </c>
      <c r="K86" s="12" t="str">
        <f>データ!CW6</f>
        <v>【32.23】</v>
      </c>
      <c r="L86" s="12" t="str">
        <f>データ!DH6</f>
        <v>【80.63】</v>
      </c>
      <c r="M86" s="12" t="s">
        <v>43</v>
      </c>
      <c r="N86" s="12" t="s">
        <v>43</v>
      </c>
      <c r="O86" s="12" t="str">
        <f>データ!EO6</f>
        <v>【0.01】</v>
      </c>
    </row>
  </sheetData>
  <sheetProtection algorithmName="SHA-512" hashValue="j/yv4EdD3inB2+SaKwA1CLHK0+wH3d3avjjsZNRVWCmt993qlOMTjE1tJqBg/bEWjSmAkKsxjwKYGZ92h4TMUA==" saltValue="9NcrlTr4G8HcMjTdY8Ux1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325279</v>
      </c>
      <c r="D6" s="19">
        <f t="shared" si="3"/>
        <v>47</v>
      </c>
      <c r="E6" s="19">
        <f t="shared" si="3"/>
        <v>17</v>
      </c>
      <c r="F6" s="19">
        <f t="shared" si="3"/>
        <v>6</v>
      </c>
      <c r="G6" s="19">
        <f t="shared" si="3"/>
        <v>0</v>
      </c>
      <c r="H6" s="19" t="str">
        <f t="shared" si="3"/>
        <v>島根県　知夫村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漁業集落排水</v>
      </c>
      <c r="L6" s="19" t="str">
        <f t="shared" si="3"/>
        <v>H2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99.18</v>
      </c>
      <c r="Q6" s="20">
        <f t="shared" si="3"/>
        <v>100</v>
      </c>
      <c r="R6" s="20">
        <f t="shared" si="3"/>
        <v>4000</v>
      </c>
      <c r="S6" s="20">
        <f t="shared" si="3"/>
        <v>624</v>
      </c>
      <c r="T6" s="20">
        <f t="shared" si="3"/>
        <v>13.7</v>
      </c>
      <c r="U6" s="20">
        <f t="shared" si="3"/>
        <v>45.55</v>
      </c>
      <c r="V6" s="20">
        <f t="shared" si="3"/>
        <v>608</v>
      </c>
      <c r="W6" s="20">
        <f t="shared" si="3"/>
        <v>0.17</v>
      </c>
      <c r="X6" s="20">
        <f t="shared" si="3"/>
        <v>3576.47</v>
      </c>
      <c r="Y6" s="21">
        <f>IF(Y7="",NA(),Y7)</f>
        <v>100</v>
      </c>
      <c r="Z6" s="21">
        <f t="shared" ref="Z6:AH6" si="4">IF(Z7="",NA(),Z7)</f>
        <v>41.34</v>
      </c>
      <c r="AA6" s="21">
        <f t="shared" si="4"/>
        <v>49.85</v>
      </c>
      <c r="AB6" s="21">
        <f t="shared" si="4"/>
        <v>46.99</v>
      </c>
      <c r="AC6" s="21">
        <f t="shared" si="4"/>
        <v>45.68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3497</v>
      </c>
      <c r="BG6" s="21">
        <f t="shared" ref="BG6:BO6" si="7">IF(BG7="",NA(),BG7)</f>
        <v>3114.03</v>
      </c>
      <c r="BH6" s="21">
        <f t="shared" si="7"/>
        <v>2904.31</v>
      </c>
      <c r="BI6" s="21">
        <f t="shared" si="7"/>
        <v>2751.4</v>
      </c>
      <c r="BJ6" s="21">
        <f t="shared" si="7"/>
        <v>2664.93</v>
      </c>
      <c r="BK6" s="21">
        <f t="shared" si="7"/>
        <v>1060.8599999999999</v>
      </c>
      <c r="BL6" s="21">
        <f t="shared" si="7"/>
        <v>1006.65</v>
      </c>
      <c r="BM6" s="21">
        <f t="shared" si="7"/>
        <v>998.42</v>
      </c>
      <c r="BN6" s="21">
        <f t="shared" si="7"/>
        <v>1095.52</v>
      </c>
      <c r="BO6" s="21">
        <f t="shared" si="7"/>
        <v>1056.55</v>
      </c>
      <c r="BP6" s="20" t="str">
        <f>IF(BP7="","",IF(BP7="-","【-】","【"&amp;SUBSTITUTE(TEXT(BP7,"#,##0.00"),"-","△")&amp;"】"))</f>
        <v>【974.72】</v>
      </c>
      <c r="BQ6" s="21">
        <f>IF(BQ7="",NA(),BQ7)</f>
        <v>100</v>
      </c>
      <c r="BR6" s="21">
        <f t="shared" ref="BR6:BZ6" si="8">IF(BR7="",NA(),BR7)</f>
        <v>29.46</v>
      </c>
      <c r="BS6" s="21">
        <f t="shared" si="8"/>
        <v>31.03</v>
      </c>
      <c r="BT6" s="21">
        <f t="shared" si="8"/>
        <v>31.6</v>
      </c>
      <c r="BU6" s="21">
        <f t="shared" si="8"/>
        <v>31.41</v>
      </c>
      <c r="BV6" s="21">
        <f t="shared" si="8"/>
        <v>45.81</v>
      </c>
      <c r="BW6" s="21">
        <f t="shared" si="8"/>
        <v>43.43</v>
      </c>
      <c r="BX6" s="21">
        <f t="shared" si="8"/>
        <v>41.41</v>
      </c>
      <c r="BY6" s="21">
        <f t="shared" si="8"/>
        <v>39.64</v>
      </c>
      <c r="BZ6" s="21">
        <f t="shared" si="8"/>
        <v>40</v>
      </c>
      <c r="CA6" s="20" t="str">
        <f>IF(CA7="","",IF(CA7="-","【-】","【"&amp;SUBSTITUTE(TEXT(CA7,"#,##0.00"),"-","△")&amp;"】"))</f>
        <v>【44.22】</v>
      </c>
      <c r="CB6" s="21">
        <f>IF(CB7="",NA(),CB7)</f>
        <v>227.86</v>
      </c>
      <c r="CC6" s="21">
        <f t="shared" ref="CC6:CK6" si="9">IF(CC7="",NA(),CC7)</f>
        <v>757.43</v>
      </c>
      <c r="CD6" s="21">
        <f t="shared" si="9"/>
        <v>801.31</v>
      </c>
      <c r="CE6" s="21">
        <f t="shared" si="9"/>
        <v>764.62</v>
      </c>
      <c r="CF6" s="21">
        <f t="shared" si="9"/>
        <v>738.44</v>
      </c>
      <c r="CG6" s="21">
        <f t="shared" si="9"/>
        <v>383.92</v>
      </c>
      <c r="CH6" s="21">
        <f t="shared" si="9"/>
        <v>400.44</v>
      </c>
      <c r="CI6" s="21">
        <f t="shared" si="9"/>
        <v>417.56</v>
      </c>
      <c r="CJ6" s="21">
        <f t="shared" si="9"/>
        <v>449.72</v>
      </c>
      <c r="CK6" s="21">
        <f t="shared" si="9"/>
        <v>437.27</v>
      </c>
      <c r="CL6" s="20" t="str">
        <f>IF(CL7="","",IF(CL7="-","【-】","【"&amp;SUBSTITUTE(TEXT(CL7,"#,##0.00"),"-","△")&amp;"】"))</f>
        <v>【392.85】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33.21</v>
      </c>
      <c r="CS6" s="21">
        <f t="shared" si="10"/>
        <v>32.229999999999997</v>
      </c>
      <c r="CT6" s="21">
        <f t="shared" si="10"/>
        <v>32.479999999999997</v>
      </c>
      <c r="CU6" s="21">
        <f t="shared" si="10"/>
        <v>30.19</v>
      </c>
      <c r="CV6" s="21">
        <f t="shared" si="10"/>
        <v>28.77</v>
      </c>
      <c r="CW6" s="20" t="str">
        <f>IF(CW7="","",IF(CW7="-","【-】","【"&amp;SUBSTITUTE(TEXT(CW7,"#,##0.00"),"-","△")&amp;"】"))</f>
        <v>【32.23】</v>
      </c>
      <c r="CX6" s="21">
        <f>IF(CX7="",NA(),CX7)</f>
        <v>98.69</v>
      </c>
      <c r="CY6" s="21">
        <f t="shared" ref="CY6:DG6" si="11">IF(CY7="",NA(),CY7)</f>
        <v>98.9</v>
      </c>
      <c r="CZ6" s="21">
        <f t="shared" si="11"/>
        <v>98.88</v>
      </c>
      <c r="DA6" s="21">
        <f t="shared" si="11"/>
        <v>98.87</v>
      </c>
      <c r="DB6" s="21">
        <f t="shared" si="11"/>
        <v>99.18</v>
      </c>
      <c r="DC6" s="21">
        <f t="shared" si="11"/>
        <v>79.98</v>
      </c>
      <c r="DD6" s="21">
        <f t="shared" si="11"/>
        <v>80.8</v>
      </c>
      <c r="DE6" s="21">
        <f t="shared" si="11"/>
        <v>79.2</v>
      </c>
      <c r="DF6" s="21">
        <f t="shared" si="11"/>
        <v>79.09</v>
      </c>
      <c r="DG6" s="21">
        <f t="shared" si="11"/>
        <v>78.900000000000006</v>
      </c>
      <c r="DH6" s="20" t="str">
        <f>IF(DH7="","",IF(DH7="-","【-】","【"&amp;SUBSTITUTE(TEXT(DH7,"#,##0.00"),"-","△")&amp;"】"))</f>
        <v>【80.63】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0.02</v>
      </c>
      <c r="EL6" s="21">
        <f t="shared" si="14"/>
        <v>0.01</v>
      </c>
      <c r="EM6" s="21">
        <f t="shared" si="14"/>
        <v>1.6</v>
      </c>
      <c r="EN6" s="21">
        <f t="shared" si="14"/>
        <v>0.01</v>
      </c>
      <c r="EO6" s="20" t="str">
        <f>IF(EO7="","",IF(EO7="-","【-】","【"&amp;SUBSTITUTE(TEXT(EO7,"#,##0.00"),"-","△")&amp;"】"))</f>
        <v>【0.01】</v>
      </c>
    </row>
    <row r="7" spans="1:145" s="22" customFormat="1" x14ac:dyDescent="0.15">
      <c r="A7" s="14"/>
      <c r="B7" s="23">
        <v>2021</v>
      </c>
      <c r="C7" s="23">
        <v>325279</v>
      </c>
      <c r="D7" s="23">
        <v>47</v>
      </c>
      <c r="E7" s="23">
        <v>17</v>
      </c>
      <c r="F7" s="23">
        <v>6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99.18</v>
      </c>
      <c r="Q7" s="24">
        <v>100</v>
      </c>
      <c r="R7" s="24">
        <v>4000</v>
      </c>
      <c r="S7" s="24">
        <v>624</v>
      </c>
      <c r="T7" s="24">
        <v>13.7</v>
      </c>
      <c r="U7" s="24">
        <v>45.55</v>
      </c>
      <c r="V7" s="24">
        <v>608</v>
      </c>
      <c r="W7" s="24">
        <v>0.17</v>
      </c>
      <c r="X7" s="24">
        <v>3576.47</v>
      </c>
      <c r="Y7" s="24">
        <v>100</v>
      </c>
      <c r="Z7" s="24">
        <v>41.34</v>
      </c>
      <c r="AA7" s="24">
        <v>49.85</v>
      </c>
      <c r="AB7" s="24">
        <v>46.99</v>
      </c>
      <c r="AC7" s="24">
        <v>45.68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3497</v>
      </c>
      <c r="BG7" s="24">
        <v>3114.03</v>
      </c>
      <c r="BH7" s="24">
        <v>2904.31</v>
      </c>
      <c r="BI7" s="24">
        <v>2751.4</v>
      </c>
      <c r="BJ7" s="24">
        <v>2664.93</v>
      </c>
      <c r="BK7" s="24">
        <v>1060.8599999999999</v>
      </c>
      <c r="BL7" s="24">
        <v>1006.65</v>
      </c>
      <c r="BM7" s="24">
        <v>998.42</v>
      </c>
      <c r="BN7" s="24">
        <v>1095.52</v>
      </c>
      <c r="BO7" s="24">
        <v>1056.55</v>
      </c>
      <c r="BP7" s="24">
        <v>974.72</v>
      </c>
      <c r="BQ7" s="24">
        <v>100</v>
      </c>
      <c r="BR7" s="24">
        <v>29.46</v>
      </c>
      <c r="BS7" s="24">
        <v>31.03</v>
      </c>
      <c r="BT7" s="24">
        <v>31.6</v>
      </c>
      <c r="BU7" s="24">
        <v>31.41</v>
      </c>
      <c r="BV7" s="24">
        <v>45.81</v>
      </c>
      <c r="BW7" s="24">
        <v>43.43</v>
      </c>
      <c r="BX7" s="24">
        <v>41.41</v>
      </c>
      <c r="BY7" s="24">
        <v>39.64</v>
      </c>
      <c r="BZ7" s="24">
        <v>40</v>
      </c>
      <c r="CA7" s="24">
        <v>44.22</v>
      </c>
      <c r="CB7" s="24">
        <v>227.86</v>
      </c>
      <c r="CC7" s="24">
        <v>757.43</v>
      </c>
      <c r="CD7" s="24">
        <v>801.31</v>
      </c>
      <c r="CE7" s="24">
        <v>764.62</v>
      </c>
      <c r="CF7" s="24">
        <v>738.44</v>
      </c>
      <c r="CG7" s="24">
        <v>383.92</v>
      </c>
      <c r="CH7" s="24">
        <v>400.44</v>
      </c>
      <c r="CI7" s="24">
        <v>417.56</v>
      </c>
      <c r="CJ7" s="24">
        <v>449.72</v>
      </c>
      <c r="CK7" s="24">
        <v>437.27</v>
      </c>
      <c r="CL7" s="24">
        <v>392.85</v>
      </c>
      <c r="CM7" s="24" t="s">
        <v>103</v>
      </c>
      <c r="CN7" s="24" t="s">
        <v>103</v>
      </c>
      <c r="CO7" s="24" t="s">
        <v>103</v>
      </c>
      <c r="CP7" s="24" t="s">
        <v>103</v>
      </c>
      <c r="CQ7" s="24" t="s">
        <v>103</v>
      </c>
      <c r="CR7" s="24">
        <v>33.21</v>
      </c>
      <c r="CS7" s="24">
        <v>32.229999999999997</v>
      </c>
      <c r="CT7" s="24">
        <v>32.479999999999997</v>
      </c>
      <c r="CU7" s="24">
        <v>30.19</v>
      </c>
      <c r="CV7" s="24">
        <v>28.77</v>
      </c>
      <c r="CW7" s="24">
        <v>32.229999999999997</v>
      </c>
      <c r="CX7" s="24">
        <v>98.69</v>
      </c>
      <c r="CY7" s="24">
        <v>98.9</v>
      </c>
      <c r="CZ7" s="24">
        <v>98.88</v>
      </c>
      <c r="DA7" s="24">
        <v>98.87</v>
      </c>
      <c r="DB7" s="24">
        <v>99.18</v>
      </c>
      <c r="DC7" s="24">
        <v>79.98</v>
      </c>
      <c r="DD7" s="24">
        <v>80.8</v>
      </c>
      <c r="DE7" s="24">
        <v>79.2</v>
      </c>
      <c r="DF7" s="24">
        <v>79.09</v>
      </c>
      <c r="DG7" s="24">
        <v>78.900000000000006</v>
      </c>
      <c r="DH7" s="24">
        <v>80.63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0.09</v>
      </c>
      <c r="EK7" s="24">
        <v>0.02</v>
      </c>
      <c r="EL7" s="24">
        <v>0.01</v>
      </c>
      <c r="EM7" s="24">
        <v>1.6</v>
      </c>
      <c r="EN7" s="24">
        <v>0.01</v>
      </c>
      <c r="EO7" s="24">
        <v>0.01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村尾 真和</cp:lastModifiedBy>
  <dcterms:created xsi:type="dcterms:W3CDTF">2022-12-01T02:03:18Z</dcterms:created>
  <dcterms:modified xsi:type="dcterms:W3CDTF">2023-01-20T02:13:41Z</dcterms:modified>
  <cp:category/>
</cp:coreProperties>
</file>