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2_美郷町\下水【経営比較分析表】2020_324485_47_1718\【経営比較分析表】2020_324485_47_1718\"/>
    </mc:Choice>
  </mc:AlternateContent>
  <workbookProtection workbookAlgorithmName="SHA-512" workbookHashValue="lFaaRYFu4N3cjeshSCCx01zeP4d3SMZZEPKbXE8b6S0MqeKcpXFhAvuA9WBtgLMtcUz9mVxKc7P6x4XlaPSkgg==" workbookSaltValue="sXWGizXgiHeCU51qKWZPd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<sst xmlns="http://schemas.openxmlformats.org/spreadsheetml/2006/main" count="247" uniqueCount="118">
  <si>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</si>
  <si>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</si>
  <si>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</si>
  <si>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</si>
  <si>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</si>
  <si>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</si>
  <si>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</si>
  <si>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</si>
  <si>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</si>
  <si>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</si>
  <si>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</si>
  <si>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</si>
  <si>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</si>
  <si>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</si>
  <si>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</si>
  <si>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</si>
  <si>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</si>
  <si>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</si>
  <si>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</si>
  <si>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</si>
  <si>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</si>
  <si>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</si>
  <si>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</si>
  <si>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</si>
  <si>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</si>
  <si>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</si>
  <si>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</si>
  <si>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</si>
  <si>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</si>
  <si>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</si>
  <si>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</si>
  <si>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</si>
  <si>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</si>
  <si>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</si>
  <si>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</si>
  <si>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</si>
  <si>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</si>
  <si>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</si>
  <si>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</si>
  <si>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</si>
  <si>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</si>
  <si>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</si>
  <si>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</si>
  <si>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</si>
  <si>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</si>
  <si>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</si>
  <si>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</si>
  <si>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</si>
  <si>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</si>
  <si>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</si>
  <si>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</si>
  <si>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</si>
  <si>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</si>
  <si>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</si>
  <si>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</si>
  <si>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</si>
  <si>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</si>
  <si>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</si>
  <si>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</si>
  <si>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</si>
  <si>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</si>
  <si>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</si>
  <si>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</si>
  <si>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</si>
  <si>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</si>
  <si>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</si>
  <si>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</si>
  <si>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</si>
  <si>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</si>
  <si>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</si>
  <si>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</si>
  <si>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</si>
  <si>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</si>
  <si>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</si>
  <si>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</si>
  <si>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</si>
  <si>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</si>
  <si>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</si>
  <si>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</si>
  <si>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</si>
  <si>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</si>
  <si>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</si>
  <si>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</si>
  <si>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</si>
  <si>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</si>
  <si>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</si>
  <si>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</si>
  <si>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</si>
  <si>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</si>
  <si>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</si>
  <si>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</si>
  <si>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</si>
  <si>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</si>
  <si>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</si>
  <si>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</si>
  <si>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</si>
  <si>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</si>
  <si>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</si>
  <si>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</si>
  <si>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</si>
  <si>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</si>
  <si>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</si>
  <si>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</si>
  <si>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</si>
  <si>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</si>
  <si>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</si>
  <si>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</si>
  <si>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</si>
  <si>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</si>
  <si>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</si>
  <si>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</si>
  <si>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</si>
  <si>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</si>
  <si>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</si>
  <si>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</si>
  <si>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</si>
  <si>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phoneticPr fontId="4"/>
  </si>
  <si>
    <t>①収益的収支比率はコロナ過の影響でステイホーム等により収入が若干増えたが、地方債償還額も増加していくため、下水道料金による回収は、出来ていない現状にある。④企業債残高について現も合併浄化槽整備を継続しているため、現状のように類似団体の平均値を上回って推移する。⑤経費回収率は類似団体と比較して低く⑥汚水処理原価は高く推移しており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く、人口減少に歯止めがかからない状況から、下水道料金収入及び維持管理費(修繕費)等を類似団体と比較して経営の健全性･効率性の観点から相応の見直し検討を行なう必要がある。</t>
    <rPh sb="30" eb="32">
      <t>ジャッカン</t>
    </rPh>
    <rPh sb="32" eb="33">
      <t>フ</t>
    </rPh>
    <rPh sb="40" eb="42">
      <t>ショウカン</t>
    </rPh>
    <rPh sb="42" eb="43">
      <t>ガク</t>
    </rPh>
    <rPh sb="44" eb="4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</si>
</sst>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C-490F-8206-64BB9F7B1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C-490F-8206-64BB9F7B1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33.479999999999997</c:v>
                </c:pt>
                <c:pt idx="1">
                  <c:v>43.51</c:v>
                </c:pt>
                <c:pt idx="2">
                  <c:v>43.58</c:v>
                </c:pt>
                <c:pt idx="3">
                  <c:v>42.68</c:v>
                </c:pt>
                <c:pt idx="4">
                  <c:v>43.86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B-45B7-8D21-2CC401EC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B-45B7-8D21-2CC401EC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A-48F0-B2DB-CBD0A4FAF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A-48F0-B2DB-CBD0A4FAF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88.35</c:v>
                </c:pt>
                <c:pt idx="1">
                  <c:v>92.34</c:v>
                </c:pt>
                <c:pt idx="2">
                  <c:v>92.61</c:v>
                </c:pt>
                <c:pt idx="3">
                  <c:v>94.18</c:v>
                </c:pt>
                <c:pt idx="4">
                  <c:v>92.94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4-4E6C-8882-5313BE2B9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4-4E6C-8882-5313BE2B9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2-4324-A9C3-2C8C47A3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2-4324-A9C3-2C8C47A3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7-4F1E-A28A-41C70340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7-4F1E-A28A-41C70340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2-45F2-A69A-57A5355CF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2-45F2-A69A-57A5355CF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7-4703-8D32-F68AFA524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7-4703-8D32-F68AFA524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638.55999999999995</c:v>
                </c:pt>
                <c:pt idx="1">
                  <c:v>616.51</c:v>
                </c:pt>
                <c:pt idx="2">
                  <c:v>873.78</c:v>
                </c:pt>
                <c:pt idx="3">
                  <c:v>814.89</c:v>
                </c:pt>
                <c:pt idx="4">
                  <c:v>800.52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0-4FBE-804E-9B2A6A55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FBE-804E-9B2A6A55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40.08</c:v>
                </c:pt>
                <c:pt idx="1">
                  <c:v>41.67</c:v>
                </c:pt>
                <c:pt idx="2">
                  <c:v>41.39</c:v>
                </c:pt>
                <c:pt idx="3">
                  <c:v>41.77</c:v>
                </c:pt>
                <c:pt idx="4">
                  <c:v>44.39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D0C-A250-A8AE6640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B-4D0C-A250-A8AE6640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542.95000000000005</c:v>
                </c:pt>
                <c:pt idx="1">
                  <c:v>406.49</c:v>
                </c:pt>
                <c:pt idx="2">
                  <c:v>413.26</c:v>
                </c:pt>
                <c:pt idx="3">
                  <c:v>414.12</c:v>
                </c:pt>
                <c:pt idx="4">
                  <c:v>394.32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4AF-9DFC-E03E6FF4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8-44AF-9DFC-E03E6FF4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美郷町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4499</v>
      </c>
      <c r="AM8" s="69"/>
      <c r="AN8" s="69"/>
      <c r="AO8" s="69"/>
      <c r="AP8" s="69"/>
      <c r="AQ8" s="69"/>
      <c r="AR8" s="69"/>
      <c r="AS8" s="69"/>
      <c r="AT8" s="68">
        <f>データ!T6</f>
        <v>282.92</v>
      </c>
      <c r="AU8" s="68"/>
      <c r="AV8" s="68"/>
      <c r="AW8" s="68"/>
      <c r="AX8" s="68"/>
      <c r="AY8" s="68"/>
      <c r="AZ8" s="68"/>
      <c r="BA8" s="68"/>
      <c r="BB8" s="68">
        <f>データ!U6</f>
        <v>15.9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22.36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3060</v>
      </c>
      <c r="AE10" s="69"/>
      <c r="AF10" s="69"/>
      <c r="AG10" s="69"/>
      <c r="AH10" s="69"/>
      <c r="AI10" s="69"/>
      <c r="AJ10" s="69"/>
      <c r="AK10" s="2"/>
      <c r="AL10" s="69">
        <f>データ!V6</f>
        <v>995</v>
      </c>
      <c r="AM10" s="69"/>
      <c r="AN10" s="69"/>
      <c r="AO10" s="69"/>
      <c r="AP10" s="69"/>
      <c r="AQ10" s="69"/>
      <c r="AR10" s="69"/>
      <c r="AS10" s="69"/>
      <c r="AT10" s="68">
        <f>データ!W6</f>
        <v>0.05</v>
      </c>
      <c r="AU10" s="68"/>
      <c r="AV10" s="68"/>
      <c r="AW10" s="68"/>
      <c r="AX10" s="68"/>
      <c r="AY10" s="68"/>
      <c r="AZ10" s="68"/>
      <c r="BA10" s="68"/>
      <c r="BB10" s="68">
        <f>データ!X6</f>
        <v>19900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xf5nLH+Xr4SGOqKxoVhfmgsTYMJwy2pgmFRJkco9NjCKdmYhE2V0+lvR5AUTaosZq9eV9Wpm4Nk5VcYB9tPEpQ==" saltValue="7dkJv2qt4d5V+02K5Eg6T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324485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美郷町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22.36</v>
      </c>
      <c r="Q6" s="34">
        <f t="shared" si="3"/>
        <v>100</v>
      </c>
      <c r="R6" s="34">
        <f t="shared" si="3"/>
        <v>3060</v>
      </c>
      <c r="S6" s="34">
        <f t="shared" si="3"/>
        <v>4499</v>
      </c>
      <c r="T6" s="34">
        <f t="shared" si="3"/>
        <v>282.92</v>
      </c>
      <c r="U6" s="34">
        <f t="shared" si="3"/>
        <v>15.9</v>
      </c>
      <c r="V6" s="34">
        <f t="shared" si="3"/>
        <v>995</v>
      </c>
      <c r="W6" s="34">
        <f t="shared" si="3"/>
        <v>0.05</v>
      </c>
      <c r="X6" s="34">
        <f t="shared" si="3"/>
        <v>19900</v>
      </c>
      <c r="Y6" s="35">
        <f>IF(Y7="",NA(),Y7)</f>
        <v>88.35</v>
      </c>
      <c r="Z6" s="35">
        <f t="shared" ref="Z6:AH6" si="4">IF(Z7="",NA(),Z7)</f>
        <v>92.34</v>
      </c>
      <c r="AA6" s="35">
        <f t="shared" si="4"/>
        <v>92.61</v>
      </c>
      <c r="AB6" s="35">
        <f t="shared" si="4"/>
        <v>94.18</v>
      </c>
      <c r="AC6" s="35">
        <f t="shared" si="4"/>
        <v>92.94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638.55999999999995</v>
      </c>
      <c r="BG6" s="35">
        <f t="shared" ref="BG6:BO6" si="7">IF(BG7="",NA(),BG7)</f>
        <v>616.51</v>
      </c>
      <c r="BH6" s="35">
        <f t="shared" si="7"/>
        <v>873.78</v>
      </c>
      <c r="BI6" s="35">
        <f t="shared" si="7"/>
        <v>814.89</v>
      </c>
      <c r="BJ6" s="35">
        <f t="shared" si="7"/>
        <v>800.52</v>
      </c>
      <c r="BK6" s="35">
        <f t="shared" si="7"/>
        <v>413.5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40.08</v>
      </c>
      <c r="BR6" s="35">
        <f t="shared" ref="BR6:BZ6" si="8">IF(BR7="",NA(),BR7)</f>
        <v>41.67</v>
      </c>
      <c r="BS6" s="35">
        <f t="shared" si="8"/>
        <v>41.39</v>
      </c>
      <c r="BT6" s="35">
        <f t="shared" si="8"/>
        <v>41.77</v>
      </c>
      <c r="BU6" s="35">
        <f t="shared" si="8"/>
        <v>44.39</v>
      </c>
      <c r="BV6" s="35">
        <f t="shared" si="8"/>
        <v>55.84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542.95000000000005</v>
      </c>
      <c r="CC6" s="35">
        <f t="shared" ref="CC6:CK6" si="9">IF(CC7="",NA(),CC7)</f>
        <v>406.49</v>
      </c>
      <c r="CD6" s="35">
        <f t="shared" si="9"/>
        <v>413.26</v>
      </c>
      <c r="CE6" s="35">
        <f t="shared" si="9"/>
        <v>414.12</v>
      </c>
      <c r="CF6" s="35">
        <f t="shared" si="9"/>
        <v>394.32</v>
      </c>
      <c r="CG6" s="35">
        <f t="shared" si="9"/>
        <v>287.57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33.479999999999997</v>
      </c>
      <c r="CN6" s="35">
        <f t="shared" ref="CN6:CV6" si="10">IF(CN7="",NA(),CN7)</f>
        <v>43.51</v>
      </c>
      <c r="CO6" s="35">
        <f t="shared" si="10"/>
        <v>43.58</v>
      </c>
      <c r="CP6" s="35">
        <f t="shared" si="10"/>
        <v>42.68</v>
      </c>
      <c r="CQ6" s="35">
        <f t="shared" si="10"/>
        <v>43.86</v>
      </c>
      <c r="CR6" s="35">
        <f t="shared" si="10"/>
        <v>61.55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324485</v>
      </c>
      <c r="D7" s="37">
        <v>47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22.36</v>
      </c>
      <c r="Q7" s="38">
        <v>100</v>
      </c>
      <c r="R7" s="38">
        <v>3060</v>
      </c>
      <c r="S7" s="38">
        <v>4499</v>
      </c>
      <c r="T7" s="38">
        <v>282.92</v>
      </c>
      <c r="U7" s="38">
        <v>15.9</v>
      </c>
      <c r="V7" s="38">
        <v>995</v>
      </c>
      <c r="W7" s="38">
        <v>0.05</v>
      </c>
      <c r="X7" s="38">
        <v>19900</v>
      </c>
      <c r="Y7" s="38">
        <v>88.35</v>
      </c>
      <c r="Z7" s="38">
        <v>92.34</v>
      </c>
      <c r="AA7" s="38">
        <v>92.61</v>
      </c>
      <c r="AB7" s="38">
        <v>94.18</v>
      </c>
      <c r="AC7" s="38">
        <v>92.94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638.55999999999995</v>
      </c>
      <c r="BG7" s="38">
        <v>616.51</v>
      </c>
      <c r="BH7" s="38">
        <v>873.78</v>
      </c>
      <c r="BI7" s="38">
        <v>814.89</v>
      </c>
      <c r="BJ7" s="38">
        <v>800.52</v>
      </c>
      <c r="BK7" s="38">
        <v>413.5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40.08</v>
      </c>
      <c r="BR7" s="38">
        <v>41.67</v>
      </c>
      <c r="BS7" s="38">
        <v>41.39</v>
      </c>
      <c r="BT7" s="38">
        <v>41.77</v>
      </c>
      <c r="BU7" s="38">
        <v>44.39</v>
      </c>
      <c r="BV7" s="38">
        <v>55.84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542.95000000000005</v>
      </c>
      <c r="CC7" s="38">
        <v>406.49</v>
      </c>
      <c r="CD7" s="38">
        <v>413.26</v>
      </c>
      <c r="CE7" s="38">
        <v>414.12</v>
      </c>
      <c r="CF7" s="38">
        <v>394.32</v>
      </c>
      <c r="CG7" s="38">
        <v>287.57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33.479999999999997</v>
      </c>
      <c r="CN7" s="38">
        <v>43.51</v>
      </c>
      <c r="CO7" s="38">
        <v>43.58</v>
      </c>
      <c r="CP7" s="38">
        <v>42.68</v>
      </c>
      <c r="CQ7" s="38">
        <v>43.86</v>
      </c>
      <c r="CR7" s="38">
        <v>61.55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2022-02-20T06:34:44Z</cp:lastPrinted>
  <dcterms:created xsi:type="dcterms:W3CDTF">2021-12-03T08:11:10Z</dcterms:created>
  <dcterms:modified xsi:type="dcterms:W3CDTF">2022-02-20T06:34:46Z</dcterms:modified>
  <cp:category/>
</cp:coreProperties>
</file>