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9_奥出雲町\"/>
    </mc:Choice>
  </mc:AlternateContent>
  <workbookProtection workbookAlgorithmName="SHA-512" workbookHashValue="c3IemC5uL53vYaxoMLBft74JYN+kQM/JsoiXzZ6iKDzb2ZismYja/u2ni9zelz1OGKXA/APaaznOwaKqpWGbEw==" workbookSaltValue="Ex5MC/y7rEicjqGk2Ryad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FX18" i="5"/>
  <c r="FT18" i="5"/>
  <c r="FV12" i="5"/>
  <c r="FW18" i="5"/>
  <c r="FU12" i="5"/>
  <c r="FV18" i="5"/>
  <c r="FX12" i="5"/>
  <c r="FT12" i="5"/>
  <c r="FU18" i="5"/>
  <c r="FW12" i="5"/>
</calcChain>
</file>

<file path=xl/sharedStrings.xml><?xml version="1.0" encoding="utf-8"?>
<sst xmlns="http://schemas.openxmlformats.org/spreadsheetml/2006/main" count="994" uniqueCount="267">
  <si>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</si>
  <si>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</si>
  <si>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</si>
  <si>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</si>
  <si>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</si>
  <si>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</si>
  <si>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</si>
  <si>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</si>
  <si>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仁多発電事業特別会計における電気事業によって生じた利益は、将来の設備更新に充てるため奥出雲町仁多発電事業基金に積み立てることを基本としている。なお、予算に計上した積立を行ったあと、決算において剰余金が生じた場合は、地方自治法233条の2但し書きに基づき、同基金に積立を行っている。また農業用小水力発電事業特別会計においては、専決補正により全額基金積立を行い精算をしているため剰余金は生じなかった。
仁多発電事業特別会計
　　R2年度剰余金金額：1,682千円
　　　　うち1,682千円（下記基金に積立）
　　基金名称：奥出雲町仁多発電事業基金（R2年度基金積立額：13,528,011円）
　　基金目的：発電用設備に関する修繕、償還金への充当、仁多発電事業特別会計への財源補填
農業用小水力発電事業特別会計
　　基金名称：奥出雲町農業用小水力発電事業基金（R2年度基金積立額：8,905,675円）
　　基金目的：発電用設備及び農業用施設に関する修繕、償還金への充当、農業用小水力発電事業特別会計への財源補填</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</si>
  <si>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</si>
  <si>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</si>
  <si>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</si>
  <si>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</si>
  <si>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</si>
  <si>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</si>
  <si>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</si>
  <si>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</si>
  <si>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</si>
  <si>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</si>
  <si>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</si>
  <si>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</si>
  <si>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</si>
  <si>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</si>
  <si>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</si>
  <si>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</si>
  <si>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</si>
  <si>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</si>
  <si>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</si>
  <si>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</si>
  <si>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</si>
  <si>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</si>
  <si>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</si>
  <si>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</si>
  <si>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</si>
  <si>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</si>
  <si>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</si>
  <si>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</si>
  <si>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</si>
  <si>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</si>
  <si>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</si>
  <si>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</si>
  <si>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</si>
  <si>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</si>
  <si>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</si>
  <si>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</si>
  <si>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</si>
  <si>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</si>
  <si>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</si>
  <si>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</si>
  <si>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</si>
  <si>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</si>
  <si>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</si>
  <si>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</si>
  <si>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</si>
  <si>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</si>
  <si>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</si>
  <si>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</si>
  <si>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</si>
  <si>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</si>
  <si>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</si>
  <si>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</si>
  <si>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</si>
  <si>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</si>
  <si>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</si>
  <si>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</si>
  <si>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</si>
  <si>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</si>
  <si>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</si>
  <si>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</si>
  <si>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</si>
  <si>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</si>
  <si>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</si>
  <si>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</si>
  <si>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</si>
  <si>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</si>
  <si>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</si>
  <si>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</si>
  <si>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</si>
  <si>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</si>
  <si>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</si>
  <si>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</si>
  <si>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</si>
  <si>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</si>
  <si>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</si>
  <si>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</si>
  <si>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</si>
  <si>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</si>
  <si>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</si>
  <si>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</si>
  <si>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</si>
  <si>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</si>
  <si>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</si>
  <si>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</si>
  <si>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</si>
  <si>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</si>
  <si>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</si>
  <si>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</si>
  <si>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</si>
  <si>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</si>
  <si>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</si>
  <si>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</si>
  <si>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</si>
  <si>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</si>
  <si>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</si>
  <si>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</si>
  <si>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</si>
  <si>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</si>
  <si>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</si>
  <si>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</si>
  <si>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</si>
  <si>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</si>
  <si>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</si>
  <si>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</si>
  <si>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</si>
  <si>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</si>
  <si>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</si>
  <si>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</si>
  <si>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</si>
  <si>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</si>
  <si>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</si>
  <si>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</si>
  <si>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323438</t>
  </si>
  <si>
    <t>47</t>
  </si>
  <si>
    <t>04</t>
  </si>
  <si>
    <t>0</t>
  </si>
  <si>
    <t>000</t>
  </si>
  <si>
    <t>島根県　奥出雲町</t>
  </si>
  <si>
    <t>法非適用</t>
  </si>
  <si>
    <t>電気事業</t>
  </si>
  <si>
    <t>非設置</t>
  </si>
  <si>
    <t>該当数値なし</t>
  </si>
  <si>
    <t>-</t>
  </si>
  <si>
    <t>令和17年7月30日　仁多発電所</t>
  </si>
  <si>
    <t>令和17年7月20日　仁多発電所</t>
  </si>
  <si>
    <t>無</t>
  </si>
  <si>
    <t>中国電力ネットワーク株式会社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</si>
  <si>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</si>
  <si>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</si>
  <si>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</si>
  <si>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</si>
  <si>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</si>
  <si>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</si>
  <si>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</si>
  <si>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</si>
  <si>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</si>
  <si>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</si>
  <si>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</si>
  <si>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</si>
  <si>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</si>
  <si>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</si>
  <si>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</si>
  <si>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</si>
  <si>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</si>
  <si>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</si>
  <si>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</si>
  <si>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</si>
  <si>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</si>
  <si>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</si>
  <si>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</si>
  <si>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</si>
  <si>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</si>
  <si>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</si>
  <si>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</si>
  <si>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</si>
  <si>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</si>
  <si>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</si>
  <si>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</si>
  <si>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</si>
  <si>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</si>
  <si>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</si>
  <si>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</si>
  <si>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</si>
  <si>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</si>
  <si>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</si>
  <si>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</si>
  <si>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</si>
  <si>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</si>
  <si>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</si>
  <si>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</si>
  <si>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</si>
  <si>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</si>
  <si>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</si>
  <si>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</si>
  <si>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</si>
  <si>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</si>
  <si>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</si>
  <si>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</si>
  <si>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</si>
  <si>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</si>
  <si>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</si>
  <si>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</si>
  <si>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</si>
  <si>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</si>
  <si>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</si>
  <si>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</si>
  <si>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</si>
  <si>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</si>
  <si>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</si>
  <si>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</si>
  <si>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</si>
  <si>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</si>
  <si>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</si>
  <si>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</si>
  <si>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</si>
  <si>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</si>
  <si>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</si>
  <si>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</si>
  <si>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</si>
  <si>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</si>
  <si>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</si>
  <si>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</si>
  <si>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</si>
  <si>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</si>
  <si>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</si>
  <si>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</si>
  <si>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</si>
  <si>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</si>
  <si>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</si>
  <si>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</si>
  <si>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</si>
  <si>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</si>
  <si>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</si>
  <si>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</si>
  <si>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</si>
  <si>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</si>
  <si>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</si>
  <si>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</si>
  <si>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</si>
  <si>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</si>
  <si>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</si>
  <si>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</si>
  <si>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</si>
  <si>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</si>
  <si>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</si>
  <si>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</si>
  <si>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</si>
  <si>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</si>
  <si>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</si>
  <si>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</si>
  <si>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</si>
  <si>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</si>
  <si>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</si>
  <si>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</si>
  <si>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</si>
  <si>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</si>
  <si>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</si>
  <si>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</si>
  <si>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</si>
  <si>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</si>
  <si>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</si>
  <si>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</si>
  <si>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</si>
  <si>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</si>
  <si>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</si>
  <si>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</si>
  <si>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</si>
  <si>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</si>
  <si>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</si>
  <si>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</si>
  <si>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</si>
  <si>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</si>
  <si>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</si>
  <si>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</si>
  <si>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</si>
  <si>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設備利用率については、仁多発電所の使用水量と河川流量の関係から、ほぼ常時稼働の発電所のため高い設備利用率となっているが、平成26年の夏から平成27年の夏まで大規模改修により運転を停止したため、平成26年度及び平成27年度においては平年より低い利用率となった。仁多発電所については、平成28年度以降通年稼働となったため、今後は高い設備利用率で推移すると見込まれる。また、三沢発電所の改築及び阿井発電所の新築により両施設が稼働することで、水力発電施設全体（3施設合計）の設備利用率は低下した（三沢発電所においては、改築により使用水量と河川流量の関係から設備利用率は約7割程度の予定）が、いずれも計画値での運転であるため経営リスクに繋がる案件ではなく、大規模な渇水が発生しなければ計画値での安定した運転が見込まれる。また、改築を終えた仁多発電所において電力会社の運用変更に伴う計量機等交換が発生し、修繕費としての支出があった。
保有する全ての発電所がFIT認定を受けており、全ての発電所の改築後（平成29年度以降）においては、FIT収入割合が100％となる。このため、FIT適用期間においては安定した収入が見込めるものの、FIT適用終了後（R17～）収入が大きく変動するリスクを抱えている。
企業債の借入れにより大規模改築を行ったため、企業債残高対料金収入比率は平均値より大きく高い傾向にある。しかし、平成29年度の借入れをもって資金の借入れが完了し返済を開始していること、いずれもFIT制度による固定価格買取期間において企業債を完済する収支計画を立てていることから、渇水による発電量の大幅な減少が発生しなければ経年とともに数値は低下すると見込まれる。</t>
    <phoneticPr fontId="5"/>
  </si>
  <si>
    <t>経営の状況については、仁多発電所大規模改築工事のため運転を停止した平成26年度において営業収支比率が一時的に100％未満となったが、それ以外の年度においては収益的収支比率、営業収支比率、EBITDAについて概ね良好である。特に仁多発電所大規模改修を終えた平成27年8月からは、FIT制度の認定単価による売電により収入が増額し、安定した経営が引き続き見込める状況にある。
供給原価については、平成26年度より増加傾向にあるが、これは平成26年度から行った仁多発電所の改築をはじめ、三沢発電所、阿井発電所の改築に要した借入金の償還が始まったためである。
各施設の償還計画から本年度以降減少する見込みである。</t>
    <rPh sb="285" eb="288">
      <t>ホンネンド</t>
    </rPh>
    <phoneticPr fontId="5"/>
  </si>
  <si>
    <t>水力発電事業については改築に多額の企業債借入を行っているが、いずれの発電所もFIT認定を受けているため、FIT期間中の借入金完済及び修繕積立を行いながら、安定した経営が見込める状況にある。また、発電所の使用水量と河川流量の関係から、総じて高い設備利用率を維持できる見込みであり、大規模な渇水が複数年度において発生しなければ、収支計画に沿った安定した経営が維持できると思われる。FIT期間終了後においては、FIT前の売電単価で売電できれば営業費用は賄える試算をしており、主要機器の修繕については、FIT期間中の修繕積立において対応することで、引き続き安定経営を行うことを見込んでいる。
また、R2年度に作成した経営戦略の中では、中長期的な計画を立てており、FIT終了後でも経営可能な運営ができるような計画としている。</t>
    <rPh sb="300" eb="302">
      <t>サクセイ</t>
    </rPh>
    <rPh sb="304" eb="306">
      <t>ケイエイ</t>
    </rPh>
    <rPh sb="306" eb="308">
      <t>センリャク</t>
    </rPh>
    <rPh sb="309" eb="310">
      <t>ナカ</t>
    </rPh>
    <rPh sb="313" eb="317">
      <t>チュウチョウキテキ</t>
    </rPh>
    <rPh sb="318" eb="320">
      <t>ケイカク</t>
    </rPh>
    <rPh sb="321" eb="322">
      <t>タ</t>
    </rPh>
    <rPh sb="330" eb="332">
      <t>シュウリョウ</t>
    </rPh>
    <rPh sb="332" eb="333">
      <t>ゴ</t>
    </rPh>
    <rPh sb="335" eb="337">
      <t>ケイエイ</t>
    </rPh>
    <rPh sb="337" eb="339">
      <t>カノウ</t>
    </rPh>
    <rPh sb="340" eb="342">
      <t>ウンエイ</t>
    </rPh>
    <rPh sb="349" eb="351">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</si>
</sst>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180.4</c:v>
                </c:pt>
                <c:pt idx="1">
                  <c:v>150.1</c:v>
                </c:pt>
                <c:pt idx="2">
                  <c:v>163.1</c:v>
                </c:pt>
                <c:pt idx="3">
                  <c:v>129.69999999999999</c:v>
                </c:pt>
                <c:pt idx="4">
                  <c:v>124.5</c:v>
                </c:pt>
              </c:numCache>
            </c:numRef>
          </c:val>
          <c:extLst>
            <c:ext xmlns:c16="http://schemas.microsoft.com/office/drawing/2014/chart" uri="{C3380CC4-5D6E-409C-BE32-E72D297353CC}">
              <c16:uniqueId val="{00000000-E4AA-4DA5-9AD8-3A258C8AAA9D}"/>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E4AA-4DA5-9AD8-3A258C8AAA9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4AA-4DA5-9AD8-3A258C8AAA9D}"/>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94.5</c:v>
                </c:pt>
                <c:pt idx="1">
                  <c:v>100</c:v>
                </c:pt>
                <c:pt idx="2">
                  <c:v>100</c:v>
                </c:pt>
                <c:pt idx="3">
                  <c:v>100</c:v>
                </c:pt>
                <c:pt idx="4">
                  <c:v>100</c:v>
                </c:pt>
              </c:numCache>
            </c:numRef>
          </c:val>
          <c:extLst>
            <c:ext xmlns:c16="http://schemas.microsoft.com/office/drawing/2014/chart" uri="{C3380CC4-5D6E-409C-BE32-E72D297353CC}">
              <c16:uniqueId val="{00000000-D02B-4543-AB56-68E87D8F681E}"/>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D02B-4543-AB56-68E87D8F681E}"/>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79.5</c:v>
                </c:pt>
                <c:pt idx="1">
                  <c:v>59.9</c:v>
                </c:pt>
                <c:pt idx="2">
                  <c:v>71.7</c:v>
                </c:pt>
                <c:pt idx="3">
                  <c:v>72</c:v>
                </c:pt>
                <c:pt idx="4">
                  <c:v>67</c:v>
                </c:pt>
              </c:numCache>
            </c:numRef>
          </c:val>
          <c:extLst>
            <c:ext xmlns:c16="http://schemas.microsoft.com/office/drawing/2014/chart" uri="{C3380CC4-5D6E-409C-BE32-E72D297353CC}">
              <c16:uniqueId val="{00000000-5936-4E24-AB62-37DF60AAD0FF}"/>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5936-4E24-AB62-37DF60AAD0FF}"/>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3.6</c:v>
                </c:pt>
                <c:pt idx="1">
                  <c:v>0</c:v>
                </c:pt>
                <c:pt idx="2">
                  <c:v>0</c:v>
                </c:pt>
                <c:pt idx="3">
                  <c:v>0</c:v>
                </c:pt>
                <c:pt idx="4">
                  <c:v>0</c:v>
                </c:pt>
              </c:numCache>
            </c:numRef>
          </c:val>
          <c:extLst>
            <c:ext xmlns:c16="http://schemas.microsoft.com/office/drawing/2014/chart" uri="{C3380CC4-5D6E-409C-BE32-E72D297353CC}">
              <c16:uniqueId val="{00000000-615F-4B12-A059-674490630387}"/>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615F-4B12-A059-674490630387}"/>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1155.3</c:v>
                </c:pt>
                <c:pt idx="1">
                  <c:v>1532.8</c:v>
                </c:pt>
                <c:pt idx="2">
                  <c:v>867.9</c:v>
                </c:pt>
                <c:pt idx="3">
                  <c:v>805.5</c:v>
                </c:pt>
                <c:pt idx="4">
                  <c:v>808.5</c:v>
                </c:pt>
              </c:numCache>
            </c:numRef>
          </c:val>
          <c:extLst>
            <c:ext xmlns:c16="http://schemas.microsoft.com/office/drawing/2014/chart" uri="{C3380CC4-5D6E-409C-BE32-E72D297353CC}">
              <c16:uniqueId val="{00000000-047A-4563-AFF7-1ACDACED4905}"/>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047A-4563-AFF7-1ACDACED4905}"/>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B0-4044-AEAF-C087E06E3DF3}"/>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B0-4044-AEAF-C087E06E3DF3}"/>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94.5</c:v>
                </c:pt>
                <c:pt idx="1">
                  <c:v>100</c:v>
                </c:pt>
                <c:pt idx="2">
                  <c:v>100</c:v>
                </c:pt>
                <c:pt idx="3">
                  <c:v>100</c:v>
                </c:pt>
                <c:pt idx="4">
                  <c:v>100</c:v>
                </c:pt>
              </c:numCache>
            </c:numRef>
          </c:val>
          <c:extLst>
            <c:ext xmlns:c16="http://schemas.microsoft.com/office/drawing/2014/chart" uri="{C3380CC4-5D6E-409C-BE32-E72D297353CC}">
              <c16:uniqueId val="{00000000-C617-4650-A524-BB2098B2E5DA}"/>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C617-4650-A524-BB2098B2E5DA}"/>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86-4947-BE8C-1EB0038BBF56}"/>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86-4947-BE8C-1EB0038BBF56}"/>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B3-48E0-8E96-529E0B55432A}"/>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3-48E0-8E96-529E0B55432A}"/>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4D-4006-8128-64E6F1933027}"/>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4D-4006-8128-64E6F1933027}"/>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27D-40AF-A58D-09FA8123F687}"/>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7D-40AF-A58D-09FA8123F687}"/>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338.3</c:v>
                </c:pt>
                <c:pt idx="1">
                  <c:v>339</c:v>
                </c:pt>
                <c:pt idx="2">
                  <c:v>453.8</c:v>
                </c:pt>
                <c:pt idx="3">
                  <c:v>364.7</c:v>
                </c:pt>
                <c:pt idx="4">
                  <c:v>360.6</c:v>
                </c:pt>
              </c:numCache>
            </c:numRef>
          </c:val>
          <c:extLst>
            <c:ext xmlns:c16="http://schemas.microsoft.com/office/drawing/2014/chart" uri="{C3380CC4-5D6E-409C-BE32-E72D297353CC}">
              <c16:uniqueId val="{00000000-3AB0-4206-8E3D-71CF0F8F9E83}"/>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3AB0-4206-8E3D-71CF0F8F9E8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AB0-4206-8E3D-71CF0F8F9E83}"/>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47-4E5E-B0CB-7E828723B13D}"/>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7-4E5E-B0CB-7E828723B13D}"/>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EA-412A-AD8D-FD372F1FEEC7}"/>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EA-412A-AD8D-FD372F1FEEC7}"/>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D1-45E0-AD06-92EB342135D2}"/>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D1-45E0-AD06-92EB342135D2}"/>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6C-4B8B-956B-549400EF5E84}"/>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6C-4B8B-956B-549400EF5E84}"/>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6C-4A8B-9AF5-8E70875CB55D}"/>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6C-4A8B-9AF5-8E70875CB55D}"/>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56-41B8-8260-ED9B22C6547A}"/>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56-41B8-8260-ED9B22C6547A}"/>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BF-48E8-98F3-36C99702F791}"/>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BF-48E8-98F3-36C99702F791}"/>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D5-48F8-BD8B-E0561F9F88A9}"/>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D5-48F8-BD8B-E0561F9F88A9}"/>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65-4E93-80D4-FF6B9D9ABF45}"/>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65-4E93-80D4-FF6B9D9ABF45}"/>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F6-4951-BE55-EFB5740DC47A}"/>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F6-4951-BE55-EFB5740DC47A}"/>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A5-4B89-8F46-74DD39FB48D8}"/>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A5-4B89-8F46-74DD39FB48D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EA5-4B89-8F46-74DD39FB48D8}"/>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64-46DB-BE12-CA89A5671CB1}"/>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64-46DB-BE12-CA89A5671CB1}"/>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21297.599999999999</c:v>
                </c:pt>
                <c:pt idx="1">
                  <c:v>26207.4</c:v>
                </c:pt>
                <c:pt idx="2">
                  <c:v>28591.200000000001</c:v>
                </c:pt>
                <c:pt idx="3">
                  <c:v>28588.7</c:v>
                </c:pt>
                <c:pt idx="4">
                  <c:v>30272.3</c:v>
                </c:pt>
              </c:numCache>
            </c:numRef>
          </c:val>
          <c:extLst>
            <c:ext xmlns:c16="http://schemas.microsoft.com/office/drawing/2014/chart" uri="{C3380CC4-5D6E-409C-BE32-E72D297353CC}">
              <c16:uniqueId val="{00000000-D19B-408E-B76E-50948D5A5AF5}"/>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D19B-408E-B76E-50948D5A5AF5}"/>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54296</c:v>
                </c:pt>
                <c:pt idx="1">
                  <c:v>55949</c:v>
                </c:pt>
                <c:pt idx="2">
                  <c:v>126773</c:v>
                </c:pt>
                <c:pt idx="3">
                  <c:v>94443</c:v>
                </c:pt>
                <c:pt idx="4">
                  <c:v>88711</c:v>
                </c:pt>
              </c:numCache>
            </c:numRef>
          </c:val>
          <c:extLst>
            <c:ext xmlns:c16="http://schemas.microsoft.com/office/drawing/2014/chart" uri="{C3380CC4-5D6E-409C-BE32-E72D297353CC}">
              <c16:uniqueId val="{00000000-AC95-4791-AB7A-DA944802EA1C}"/>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AC95-4791-AB7A-DA944802EA1C}"/>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79.5</c:v>
                </c:pt>
                <c:pt idx="1">
                  <c:v>59.9</c:v>
                </c:pt>
                <c:pt idx="2">
                  <c:v>71.7</c:v>
                </c:pt>
                <c:pt idx="3">
                  <c:v>72</c:v>
                </c:pt>
                <c:pt idx="4">
                  <c:v>67</c:v>
                </c:pt>
              </c:numCache>
            </c:numRef>
          </c:val>
          <c:extLst>
            <c:ext xmlns:c16="http://schemas.microsoft.com/office/drawing/2014/chart" uri="{C3380CC4-5D6E-409C-BE32-E72D297353CC}">
              <c16:uniqueId val="{00000000-3ED4-46DF-82DB-605FC1021A9F}"/>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3ED4-46DF-82DB-605FC1021A9F}"/>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3.6</c:v>
                </c:pt>
                <c:pt idx="1">
                  <c:v>0</c:v>
                </c:pt>
                <c:pt idx="2">
                  <c:v>0</c:v>
                </c:pt>
                <c:pt idx="3">
                  <c:v>0</c:v>
                </c:pt>
                <c:pt idx="4">
                  <c:v>0</c:v>
                </c:pt>
              </c:numCache>
            </c:numRef>
          </c:val>
          <c:extLst>
            <c:ext xmlns:c16="http://schemas.microsoft.com/office/drawing/2014/chart" uri="{C3380CC4-5D6E-409C-BE32-E72D297353CC}">
              <c16:uniqueId val="{00000000-90F7-4683-A814-9CB651C6D11D}"/>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90F7-4683-A814-9CB651C6D11D}"/>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1155.3</c:v>
                </c:pt>
                <c:pt idx="1">
                  <c:v>1532.8</c:v>
                </c:pt>
                <c:pt idx="2">
                  <c:v>867.9</c:v>
                </c:pt>
                <c:pt idx="3">
                  <c:v>805.5</c:v>
                </c:pt>
                <c:pt idx="4">
                  <c:v>808.5</c:v>
                </c:pt>
              </c:numCache>
            </c:numRef>
          </c:val>
          <c:extLst>
            <c:ext xmlns:c16="http://schemas.microsoft.com/office/drawing/2014/chart" uri="{C3380CC4-5D6E-409C-BE32-E72D297353CC}">
              <c16:uniqueId val="{00000000-52C7-4033-BBC2-F16D2E35C83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52C7-4033-BBC2-F16D2E35C83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B5-4679-9830-C1B9CE96DB1C}"/>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B5-4679-9830-C1B9CE96DB1C}"/>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4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4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48"/>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48"/>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48"/>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48"/>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4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4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4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305"/>
                </a:ext>
              </a:extLst>
            </xdr:cNvPicPr>
          </xdr:nvPicPr>
          <xdr:blipFill>
            <a:blip xmlns:r="http://schemas.openxmlformats.org/officeDocument/2006/relationships" r:embed="rId4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306"/>
                </a:ext>
              </a:extLst>
            </xdr:cNvPicPr>
          </xdr:nvPicPr>
          <xdr:blipFill>
            <a:blip xmlns:r="http://schemas.openxmlformats.org/officeDocument/2006/relationships" r:embed="rId48"/>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307"/>
                </a:ext>
              </a:extLst>
            </xdr:cNvPicPr>
          </xdr:nvPicPr>
          <xdr:blipFill>
            <a:blip xmlns:r="http://schemas.openxmlformats.org/officeDocument/2006/relationships" r:embed="rId48"/>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308"/>
                </a:ext>
              </a:extLst>
            </xdr:cNvPicPr>
          </xdr:nvPicPr>
          <xdr:blipFill>
            <a:blip xmlns:r="http://schemas.openxmlformats.org/officeDocument/2006/relationships" r:embed="rId48"/>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09"/>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310"/>
                </a:ext>
              </a:extLst>
            </xdr:cNvPicPr>
          </xdr:nvPicPr>
          <xdr:blipFill>
            <a:blip xmlns:r="http://schemas.openxmlformats.org/officeDocument/2006/relationships" r:embed="rId48"/>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11"/>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12"/>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X1" zoomScale="70" zoomScaleNormal="70" workbookViewId="0">
      <selection activeCell="AT100" sqref="AT10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奥出雲町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265</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3</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132</v>
      </c>
      <c r="G7" s="146"/>
      <c r="H7" s="146"/>
      <c r="I7" s="146"/>
      <c r="J7" s="147" t="s">
        <v>133</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135</v>
      </c>
      <c r="C9" s="153"/>
      <c r="D9" s="153"/>
      <c r="E9" s="153"/>
      <c r="F9" s="154">
        <f>データ!V6</f>
        <v>67.2</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2006</v>
      </c>
      <c r="G12" s="162"/>
      <c r="H12" s="161">
        <f>データ!X6</f>
        <v>2083</v>
      </c>
      <c r="I12" s="162"/>
      <c r="J12" s="161">
        <f>データ!Y6</f>
        <v>3486</v>
      </c>
      <c r="K12" s="162"/>
      <c r="L12" s="161">
        <f>データ!Z6</f>
        <v>3508</v>
      </c>
      <c r="M12" s="162"/>
      <c r="N12" s="150">
        <f>データ!AA6</f>
        <v>3258</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2006</v>
      </c>
      <c r="G16" s="177"/>
      <c r="H16" s="177">
        <f>データ!AR6</f>
        <v>2083</v>
      </c>
      <c r="I16" s="177"/>
      <c r="J16" s="177">
        <f>データ!AS6</f>
        <v>3486</v>
      </c>
      <c r="K16" s="177"/>
      <c r="L16" s="177">
        <f>データ!AT6</f>
        <v>3508</v>
      </c>
      <c r="M16" s="177"/>
      <c r="N16" s="166">
        <f>データ!AU6</f>
        <v>3258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111637</v>
      </c>
      <c r="J19" s="180"/>
      <c r="K19" s="180"/>
      <c r="L19" s="180">
        <f>データ!AX6</f>
        <v>111637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264</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266</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（最大出力合計555kW）</v>
      </c>
      <c r="D123" s="5" t="str">
        <f>データ!EX9</f>
        <v>（最大出力合計555kW）</v>
      </c>
      <c r="E123" s="5" t="str">
        <f>データ!GW9</f>
        <v>（最大出力合計-kW）</v>
      </c>
      <c r="F123" s="5" t="str">
        <f>データ!IV9</f>
        <v>（最大出力合計-kW）</v>
      </c>
      <c r="G123" s="5" t="str">
        <f>データ!KU9</f>
        <v>（最大出力合計-kW）</v>
      </c>
    </row>
  </sheetData>
  <sheetProtection algorithmName="SHA-512" hashValue="OqKVEXj9V72GHA1L3S6E5mFYrMWl5pmUrewbVWNquRzS+UOxZdUJVFTCDav+QutExz2VTt5mFntEgn2BNh1jdg==" saltValue="v/ouMKGEMXVhtQcKfl1zb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40.5" x14ac:dyDescent="0.15">
      <c r="A6" s="49" t="s">
        <v>119</v>
      </c>
      <c r="B6" s="67" t="str">
        <f>B7</f>
        <v>2020</v>
      </c>
      <c r="C6" s="67" t="str">
        <f t="shared" ref="C6:AX6" si="6">C7</f>
        <v>323438</v>
      </c>
      <c r="D6" s="67" t="str">
        <f t="shared" si="6"/>
        <v>47</v>
      </c>
      <c r="E6" s="67" t="str">
        <f t="shared" si="6"/>
        <v>04</v>
      </c>
      <c r="F6" s="67" t="str">
        <f t="shared" si="6"/>
        <v>0</v>
      </c>
      <c r="G6" s="67" t="str">
        <f t="shared" si="6"/>
        <v>000</v>
      </c>
      <c r="H6" s="67" t="str">
        <f t="shared" si="6"/>
        <v>島根県　奥出雲町</v>
      </c>
      <c r="I6" s="67" t="str">
        <f t="shared" si="6"/>
        <v>法非適用</v>
      </c>
      <c r="J6" s="67" t="str">
        <f t="shared" si="6"/>
        <v>電気事業</v>
      </c>
      <c r="K6" s="67" t="str">
        <f t="shared" si="6"/>
        <v>非設置</v>
      </c>
      <c r="L6" s="68" t="str">
        <f t="shared" si="6"/>
        <v>該当数値なし</v>
      </c>
      <c r="M6" s="69">
        <f t="shared" si="6"/>
        <v>3</v>
      </c>
      <c r="N6" s="69" t="str">
        <f t="shared" si="6"/>
        <v>-</v>
      </c>
      <c r="O6" s="69" t="str">
        <f t="shared" si="6"/>
        <v>-</v>
      </c>
      <c r="P6" s="69" t="str">
        <f t="shared" si="6"/>
        <v>-</v>
      </c>
      <c r="Q6" s="69" t="str">
        <f t="shared" si="6"/>
        <v>-</v>
      </c>
      <c r="R6" s="70" t="str">
        <f>R7</f>
        <v>令和17年7月30日　仁多発電所</v>
      </c>
      <c r="S6" s="71" t="str">
        <f t="shared" si="6"/>
        <v>令和17年7月20日　仁多発電所</v>
      </c>
      <c r="T6" s="67" t="str">
        <f t="shared" si="6"/>
        <v>無</v>
      </c>
      <c r="U6" s="71" t="str">
        <f t="shared" si="6"/>
        <v>中国電力ネットワーク株式会社</v>
      </c>
      <c r="V6" s="68">
        <f t="shared" si="6"/>
        <v>67.2</v>
      </c>
      <c r="W6" s="69">
        <f>W7</f>
        <v>2006</v>
      </c>
      <c r="X6" s="69">
        <f t="shared" si="6"/>
        <v>2083</v>
      </c>
      <c r="Y6" s="69">
        <f t="shared" si="6"/>
        <v>3486</v>
      </c>
      <c r="Z6" s="69">
        <f t="shared" si="6"/>
        <v>3508</v>
      </c>
      <c r="AA6" s="69">
        <f t="shared" si="6"/>
        <v>3258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2006</v>
      </c>
      <c r="AR6" s="69">
        <f t="shared" si="6"/>
        <v>2083</v>
      </c>
      <c r="AS6" s="69">
        <f t="shared" si="6"/>
        <v>3486</v>
      </c>
      <c r="AT6" s="69">
        <f t="shared" si="6"/>
        <v>3508</v>
      </c>
      <c r="AU6" s="69">
        <f t="shared" si="6"/>
        <v>3258</v>
      </c>
      <c r="AV6" s="69" t="str">
        <f t="shared" si="6"/>
        <v>-</v>
      </c>
      <c r="AW6" s="69">
        <f t="shared" si="6"/>
        <v>111637</v>
      </c>
      <c r="AX6" s="69">
        <f t="shared" si="6"/>
        <v>111637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120</v>
      </c>
      <c r="C7" s="77" t="s">
        <v>121</v>
      </c>
      <c r="D7" s="77" t="s">
        <v>122</v>
      </c>
      <c r="E7" s="77" t="s">
        <v>123</v>
      </c>
      <c r="F7" s="77" t="s">
        <v>124</v>
      </c>
      <c r="G7" s="77" t="s">
        <v>125</v>
      </c>
      <c r="H7" s="77" t="s">
        <v>126</v>
      </c>
      <c r="I7" s="77" t="s">
        <v>127</v>
      </c>
      <c r="J7" s="77" t="s">
        <v>128</v>
      </c>
      <c r="K7" s="77" t="s">
        <v>129</v>
      </c>
      <c r="L7" s="78" t="s">
        <v>130</v>
      </c>
      <c r="M7" s="79">
        <v>3</v>
      </c>
      <c r="N7" s="79" t="s">
        <v>131</v>
      </c>
      <c r="O7" s="80" t="s">
        <v>131</v>
      </c>
      <c r="P7" s="80" t="s">
        <v>131</v>
      </c>
      <c r="Q7" s="80" t="s">
        <v>131</v>
      </c>
      <c r="R7" s="81" t="s">
        <v>132</v>
      </c>
      <c r="S7" s="81" t="s">
        <v>133</v>
      </c>
      <c r="T7" s="82" t="s">
        <v>134</v>
      </c>
      <c r="U7" s="81" t="s">
        <v>135</v>
      </c>
      <c r="V7" s="78">
        <v>67.2</v>
      </c>
      <c r="W7" s="80">
        <v>2006</v>
      </c>
      <c r="X7" s="80">
        <v>2083</v>
      </c>
      <c r="Y7" s="80">
        <v>3486</v>
      </c>
      <c r="Z7" s="80">
        <v>3508</v>
      </c>
      <c r="AA7" s="80">
        <v>3258</v>
      </c>
      <c r="AB7" s="80" t="s">
        <v>131</v>
      </c>
      <c r="AC7" s="80" t="s">
        <v>131</v>
      </c>
      <c r="AD7" s="80" t="s">
        <v>131</v>
      </c>
      <c r="AE7" s="80" t="s">
        <v>131</v>
      </c>
      <c r="AF7" s="80" t="s">
        <v>131</v>
      </c>
      <c r="AG7" s="80" t="s">
        <v>131</v>
      </c>
      <c r="AH7" s="80" t="s">
        <v>131</v>
      </c>
      <c r="AI7" s="80" t="s">
        <v>131</v>
      </c>
      <c r="AJ7" s="80" t="s">
        <v>131</v>
      </c>
      <c r="AK7" s="80" t="s">
        <v>131</v>
      </c>
      <c r="AL7" s="80" t="s">
        <v>131</v>
      </c>
      <c r="AM7" s="80" t="s">
        <v>131</v>
      </c>
      <c r="AN7" s="80" t="s">
        <v>131</v>
      </c>
      <c r="AO7" s="80" t="s">
        <v>131</v>
      </c>
      <c r="AP7" s="80" t="s">
        <v>131</v>
      </c>
      <c r="AQ7" s="80">
        <v>2006</v>
      </c>
      <c r="AR7" s="80">
        <v>2083</v>
      </c>
      <c r="AS7" s="80">
        <v>3486</v>
      </c>
      <c r="AT7" s="80">
        <v>3508</v>
      </c>
      <c r="AU7" s="80">
        <v>3258</v>
      </c>
      <c r="AV7" s="80" t="s">
        <v>131</v>
      </c>
      <c r="AW7" s="80">
        <v>111637</v>
      </c>
      <c r="AX7" s="80">
        <v>111637</v>
      </c>
      <c r="AY7" s="83">
        <v>180.4</v>
      </c>
      <c r="AZ7" s="83">
        <v>150.1</v>
      </c>
      <c r="BA7" s="83">
        <v>163.1</v>
      </c>
      <c r="BB7" s="83">
        <v>129.69999999999999</v>
      </c>
      <c r="BC7" s="83">
        <v>124.5</v>
      </c>
      <c r="BD7" s="83">
        <v>88.8</v>
      </c>
      <c r="BE7" s="83">
        <v>121.3</v>
      </c>
      <c r="BF7" s="83">
        <v>123.2</v>
      </c>
      <c r="BG7" s="83">
        <v>134.69999999999999</v>
      </c>
      <c r="BH7" s="83">
        <v>141.80000000000001</v>
      </c>
      <c r="BI7" s="83">
        <v>100</v>
      </c>
      <c r="BJ7" s="83">
        <v>338.3</v>
      </c>
      <c r="BK7" s="83">
        <v>339</v>
      </c>
      <c r="BL7" s="83">
        <v>453.8</v>
      </c>
      <c r="BM7" s="83">
        <v>364.7</v>
      </c>
      <c r="BN7" s="83">
        <v>360.6</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21297.599999999999</v>
      </c>
      <c r="CG7" s="83">
        <v>26207.4</v>
      </c>
      <c r="CH7" s="83">
        <v>28591.200000000001</v>
      </c>
      <c r="CI7" s="83">
        <v>28588.7</v>
      </c>
      <c r="CJ7" s="83">
        <v>30272.3</v>
      </c>
      <c r="CK7" s="83">
        <v>22847.9</v>
      </c>
      <c r="CL7" s="83">
        <v>19199</v>
      </c>
      <c r="CM7" s="83">
        <v>19863.5</v>
      </c>
      <c r="CN7" s="83">
        <v>19066.3</v>
      </c>
      <c r="CO7" s="83">
        <v>18998.7</v>
      </c>
      <c r="CP7" s="80">
        <v>54296</v>
      </c>
      <c r="CQ7" s="80">
        <v>55949</v>
      </c>
      <c r="CR7" s="80">
        <v>126773</v>
      </c>
      <c r="CS7" s="80">
        <v>94443</v>
      </c>
      <c r="CT7" s="80">
        <v>88711</v>
      </c>
      <c r="CU7" s="80">
        <v>2390</v>
      </c>
      <c r="CV7" s="80">
        <v>32739</v>
      </c>
      <c r="CW7" s="80">
        <v>34140</v>
      </c>
      <c r="CX7" s="80">
        <v>33434</v>
      </c>
      <c r="CY7" s="80">
        <v>36820</v>
      </c>
      <c r="CZ7" s="80">
        <v>555</v>
      </c>
      <c r="DA7" s="83">
        <v>79.5</v>
      </c>
      <c r="DB7" s="83">
        <v>59.9</v>
      </c>
      <c r="DC7" s="83">
        <v>71.7</v>
      </c>
      <c r="DD7" s="83">
        <v>72</v>
      </c>
      <c r="DE7" s="83">
        <v>67</v>
      </c>
      <c r="DF7" s="83">
        <v>36.4</v>
      </c>
      <c r="DG7" s="83">
        <v>31.6</v>
      </c>
      <c r="DH7" s="83">
        <v>31.6</v>
      </c>
      <c r="DI7" s="83">
        <v>30.1</v>
      </c>
      <c r="DJ7" s="83">
        <v>30.3</v>
      </c>
      <c r="DK7" s="83">
        <v>3.6</v>
      </c>
      <c r="DL7" s="83">
        <v>0</v>
      </c>
      <c r="DM7" s="83">
        <v>0</v>
      </c>
      <c r="DN7" s="83">
        <v>0</v>
      </c>
      <c r="DO7" s="83">
        <v>0</v>
      </c>
      <c r="DP7" s="83">
        <v>8.3000000000000007</v>
      </c>
      <c r="DQ7" s="83">
        <v>7.1</v>
      </c>
      <c r="DR7" s="83">
        <v>7.3</v>
      </c>
      <c r="DS7" s="83">
        <v>5.3</v>
      </c>
      <c r="DT7" s="83">
        <v>6.4</v>
      </c>
      <c r="DU7" s="83">
        <v>1155.3</v>
      </c>
      <c r="DV7" s="83">
        <v>1532.8</v>
      </c>
      <c r="DW7" s="83">
        <v>867.9</v>
      </c>
      <c r="DX7" s="83">
        <v>805.5</v>
      </c>
      <c r="DY7" s="83">
        <v>808.5</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94.5</v>
      </c>
      <c r="EP7" s="83">
        <v>100</v>
      </c>
      <c r="EQ7" s="83">
        <v>100</v>
      </c>
      <c r="ER7" s="83">
        <v>100</v>
      </c>
      <c r="ES7" s="83">
        <v>100</v>
      </c>
      <c r="ET7" s="83">
        <v>74.2</v>
      </c>
      <c r="EU7" s="83">
        <v>86.8</v>
      </c>
      <c r="EV7" s="83">
        <v>83.6</v>
      </c>
      <c r="EW7" s="83">
        <v>82.6</v>
      </c>
      <c r="EX7" s="83">
        <v>83.2</v>
      </c>
      <c r="EY7" s="80">
        <v>555</v>
      </c>
      <c r="EZ7" s="83">
        <v>79.5</v>
      </c>
      <c r="FA7" s="83">
        <v>59.9</v>
      </c>
      <c r="FB7" s="83">
        <v>71.7</v>
      </c>
      <c r="FC7" s="83">
        <v>72</v>
      </c>
      <c r="FD7" s="83">
        <v>67</v>
      </c>
      <c r="FE7" s="83">
        <v>61.6</v>
      </c>
      <c r="FF7" s="83">
        <v>57.7</v>
      </c>
      <c r="FG7" s="83">
        <v>57.6</v>
      </c>
      <c r="FH7" s="83">
        <v>60.4</v>
      </c>
      <c r="FI7" s="83">
        <v>54.1</v>
      </c>
      <c r="FJ7" s="83">
        <v>3.6</v>
      </c>
      <c r="FK7" s="83">
        <v>0</v>
      </c>
      <c r="FL7" s="83">
        <v>0</v>
      </c>
      <c r="FM7" s="83">
        <v>0</v>
      </c>
      <c r="FN7" s="83">
        <v>0</v>
      </c>
      <c r="FO7" s="83">
        <v>6.4</v>
      </c>
      <c r="FP7" s="83">
        <v>5.4</v>
      </c>
      <c r="FQ7" s="83">
        <v>8.6999999999999993</v>
      </c>
      <c r="FR7" s="83">
        <v>14.9</v>
      </c>
      <c r="FS7" s="83">
        <v>16.2</v>
      </c>
      <c r="FT7" s="83">
        <v>1155.3</v>
      </c>
      <c r="FU7" s="83">
        <v>1532.8</v>
      </c>
      <c r="FV7" s="83">
        <v>867.9</v>
      </c>
      <c r="FW7" s="83">
        <v>805.5</v>
      </c>
      <c r="FX7" s="83">
        <v>808.5</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v>94.5</v>
      </c>
      <c r="GO7" s="83">
        <v>100</v>
      </c>
      <c r="GP7" s="83">
        <v>100</v>
      </c>
      <c r="GQ7" s="83">
        <v>100</v>
      </c>
      <c r="GR7" s="83">
        <v>100</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t="s">
        <v>131</v>
      </c>
      <c r="IX7" s="83" t="s">
        <v>131</v>
      </c>
      <c r="IY7" s="83" t="s">
        <v>131</v>
      </c>
      <c r="IZ7" s="83" t="s">
        <v>131</v>
      </c>
      <c r="JA7" s="83" t="s">
        <v>131</v>
      </c>
      <c r="JB7" s="83" t="s">
        <v>131</v>
      </c>
      <c r="JC7" s="83">
        <v>16.5</v>
      </c>
      <c r="JD7" s="83">
        <v>15</v>
      </c>
      <c r="JE7" s="83">
        <v>12.8</v>
      </c>
      <c r="JF7" s="83">
        <v>11.1</v>
      </c>
      <c r="JG7" s="83">
        <v>13.6</v>
      </c>
      <c r="JH7" s="83" t="s">
        <v>131</v>
      </c>
      <c r="JI7" s="83" t="s">
        <v>131</v>
      </c>
      <c r="JJ7" s="83" t="s">
        <v>131</v>
      </c>
      <c r="JK7" s="83" t="s">
        <v>131</v>
      </c>
      <c r="JL7" s="83" t="s">
        <v>131</v>
      </c>
      <c r="JM7" s="83">
        <v>39.700000000000003</v>
      </c>
      <c r="JN7" s="83">
        <v>37.5</v>
      </c>
      <c r="JO7" s="83">
        <v>37.299999999999997</v>
      </c>
      <c r="JP7" s="83">
        <v>26</v>
      </c>
      <c r="JQ7" s="83">
        <v>23.4</v>
      </c>
      <c r="JR7" s="83" t="s">
        <v>131</v>
      </c>
      <c r="JS7" s="83" t="s">
        <v>131</v>
      </c>
      <c r="JT7" s="83" t="s">
        <v>131</v>
      </c>
      <c r="JU7" s="83" t="s">
        <v>131</v>
      </c>
      <c r="JV7" s="83" t="s">
        <v>131</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97.5</v>
      </c>
      <c r="KR7" s="83">
        <v>96.6</v>
      </c>
      <c r="KS7" s="83">
        <v>92.8</v>
      </c>
      <c r="KT7" s="83">
        <v>95.9</v>
      </c>
      <c r="KU7" s="83">
        <v>95.2</v>
      </c>
      <c r="KV7" s="80" t="s">
        <v>131</v>
      </c>
      <c r="KW7" s="83" t="s">
        <v>131</v>
      </c>
      <c r="KX7" s="83" t="s">
        <v>131</v>
      </c>
      <c r="KY7" s="83" t="s">
        <v>131</v>
      </c>
      <c r="KZ7" s="83" t="s">
        <v>131</v>
      </c>
      <c r="LA7" s="83" t="s">
        <v>131</v>
      </c>
      <c r="LB7" s="83">
        <v>14.5</v>
      </c>
      <c r="LC7" s="83">
        <v>14.9</v>
      </c>
      <c r="LD7" s="83">
        <v>15.3</v>
      </c>
      <c r="LE7" s="83">
        <v>14.9</v>
      </c>
      <c r="LF7" s="83">
        <v>14.9</v>
      </c>
      <c r="LG7" s="83" t="s">
        <v>131</v>
      </c>
      <c r="LH7" s="83" t="s">
        <v>131</v>
      </c>
      <c r="LI7" s="83" t="s">
        <v>131</v>
      </c>
      <c r="LJ7" s="83" t="s">
        <v>131</v>
      </c>
      <c r="LK7" s="83" t="s">
        <v>131</v>
      </c>
      <c r="LL7" s="83">
        <v>0.3</v>
      </c>
      <c r="LM7" s="83">
        <v>0.3</v>
      </c>
      <c r="LN7" s="83">
        <v>0.7</v>
      </c>
      <c r="LO7" s="83">
        <v>0.4</v>
      </c>
      <c r="LP7" s="83">
        <v>1.8</v>
      </c>
      <c r="LQ7" s="83" t="s">
        <v>131</v>
      </c>
      <c r="LR7" s="83" t="s">
        <v>131</v>
      </c>
      <c r="LS7" s="83" t="s">
        <v>131</v>
      </c>
      <c r="LT7" s="83" t="s">
        <v>131</v>
      </c>
      <c r="LU7" s="83" t="s">
        <v>131</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98.7</v>
      </c>
      <c r="MQ7" s="83">
        <v>98.2</v>
      </c>
      <c r="MR7" s="83">
        <v>98.7</v>
      </c>
      <c r="MS7" s="83">
        <v>98.8</v>
      </c>
      <c r="MT7" s="83">
        <v>98.9</v>
      </c>
      <c r="MU7" s="83">
        <v>2</v>
      </c>
      <c r="MV7" s="83">
        <v>2</v>
      </c>
      <c r="MW7" s="83">
        <v>3</v>
      </c>
      <c r="MX7" s="83">
        <v>3</v>
      </c>
      <c r="MY7" s="83" t="s">
        <v>131</v>
      </c>
      <c r="MZ7" s="83" t="s">
        <v>131</v>
      </c>
      <c r="NA7" s="83" t="s">
        <v>131</v>
      </c>
      <c r="NB7" s="83" t="s">
        <v>131</v>
      </c>
      <c r="NC7" s="83" t="s">
        <v>131</v>
      </c>
      <c r="ND7" s="83" t="s">
        <v>131</v>
      </c>
      <c r="NE7" s="83" t="s">
        <v>131</v>
      </c>
      <c r="NF7" s="83" t="s">
        <v>131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136</v>
      </c>
      <c r="FB8" s="85"/>
      <c r="FC8" s="85"/>
      <c r="FD8" s="85"/>
      <c r="FE8" s="85"/>
      <c r="FF8" s="86"/>
      <c r="FG8" s="85"/>
      <c r="FH8" s="85"/>
      <c r="FI8" s="85" t="str">
        <f>FJ4</f>
        <v>修繕費比率（％）</v>
      </c>
      <c r="FJ8" s="85" t="b">
        <f>IF(SUM($M$6,$MU$7:$MX$7)=0,FALSE,TRUE)</f>
        <v>1</v>
      </c>
      <c r="FK8" s="87" t="s">
        <v>136</v>
      </c>
      <c r="FL8" s="85"/>
      <c r="FM8" s="85"/>
      <c r="FN8" s="85"/>
      <c r="FO8" s="85"/>
      <c r="FP8" s="85"/>
      <c r="FQ8" s="86"/>
      <c r="FR8" s="85"/>
      <c r="FS8" s="85" t="str">
        <f>FT4</f>
        <v>企業債残高対料金収入比率（％）</v>
      </c>
      <c r="FT8" s="85" t="b">
        <f>IF(SUM($M$6,$MU$7:$MX$7)=0,FALSE,TRUE)</f>
        <v>1</v>
      </c>
      <c r="FU8" s="87" t="s">
        <v>136</v>
      </c>
      <c r="FV8" s="85"/>
      <c r="FW8" s="85"/>
      <c r="FX8" s="85"/>
      <c r="FY8" s="85"/>
      <c r="FZ8" s="85"/>
      <c r="GA8" s="85"/>
      <c r="GB8" s="86"/>
      <c r="GC8" s="85" t="str">
        <f>GD4</f>
        <v>有形固定資産減価償却率（％）</v>
      </c>
      <c r="GD8" s="85" t="b">
        <v>0</v>
      </c>
      <c r="GE8" s="87" t="s">
        <v>137</v>
      </c>
      <c r="GF8" s="85"/>
      <c r="GG8" s="85"/>
      <c r="GH8" s="85"/>
      <c r="GI8" s="85"/>
      <c r="GJ8" s="85"/>
      <c r="GK8" s="85"/>
      <c r="GL8" s="85"/>
      <c r="GM8" s="85" t="str">
        <f>GN4</f>
        <v>FIT収入割合（％）</v>
      </c>
      <c r="GN8" s="85" t="b">
        <f>IF(SUM($M$6,$MU$7:$MX$7)=0,FALSE,TRUE)</f>
        <v>1</v>
      </c>
      <c r="GO8" s="87" t="s">
        <v>136</v>
      </c>
      <c r="GP8" s="85"/>
      <c r="GQ8" s="85"/>
      <c r="GR8" s="85"/>
      <c r="GS8" s="84"/>
      <c r="GT8" s="84"/>
      <c r="GU8" s="84"/>
      <c r="GV8" s="84"/>
      <c r="GW8" s="85" t="str">
        <f>GX5</f>
        <v>最大出力合計</v>
      </c>
      <c r="GX8" s="85" t="str">
        <f>GY4</f>
        <v>設備利用率（％）</v>
      </c>
      <c r="GY8" s="85" t="b">
        <f>IF(SUM($N$7,$MY$7:$NB$7)=0,FALSE,TRUE)</f>
        <v>0</v>
      </c>
      <c r="GZ8" s="87" t="s">
        <v>136</v>
      </c>
      <c r="HA8" s="85"/>
      <c r="HB8" s="85"/>
      <c r="HC8" s="85"/>
      <c r="HD8" s="85"/>
      <c r="HE8" s="86"/>
      <c r="HF8" s="85"/>
      <c r="HG8" s="85"/>
      <c r="HH8" s="85" t="str">
        <f>HI4</f>
        <v>修繕費比率（％）</v>
      </c>
      <c r="HI8" s="85" t="b">
        <f>IF(SUM($N$7,$MY$7:$NB$7)=0,FALSE,TRUE)</f>
        <v>0</v>
      </c>
      <c r="HJ8" s="87" t="s">
        <v>136</v>
      </c>
      <c r="HK8" s="85"/>
      <c r="HL8" s="85"/>
      <c r="HM8" s="85"/>
      <c r="HN8" s="85"/>
      <c r="HO8" s="85"/>
      <c r="HP8" s="86"/>
      <c r="HQ8" s="85"/>
      <c r="HR8" s="85" t="str">
        <f>HS4</f>
        <v>企業債残高対料金収入比率（％）</v>
      </c>
      <c r="HS8" s="85" t="b">
        <f>IF(SUM($N$7,$MY$7:$NB$7)=0,FALSE,TRUE)</f>
        <v>0</v>
      </c>
      <c r="HT8" s="87" t="s">
        <v>136</v>
      </c>
      <c r="HU8" s="85"/>
      <c r="HV8" s="85"/>
      <c r="HW8" s="85"/>
      <c r="HX8" s="85"/>
      <c r="HY8" s="85"/>
      <c r="HZ8" s="85"/>
      <c r="IA8" s="86"/>
      <c r="IB8" s="85" t="str">
        <f>IC4</f>
        <v>有形固定資産減価償却率（％）</v>
      </c>
      <c r="IC8" s="85" t="b">
        <v>0</v>
      </c>
      <c r="ID8" s="87" t="s">
        <v>137</v>
      </c>
      <c r="IE8" s="85"/>
      <c r="IF8" s="85"/>
      <c r="IG8" s="85"/>
      <c r="IH8" s="85"/>
      <c r="II8" s="85"/>
      <c r="IJ8" s="85"/>
      <c r="IK8" s="85"/>
      <c r="IL8" s="85" t="str">
        <f>IM4</f>
        <v>FIT収入割合（％）</v>
      </c>
      <c r="IM8" s="85" t="b">
        <f>IF(SUM($N$7,$MY$7:$NB$7)=0,FALSE,TRUE)</f>
        <v>0</v>
      </c>
      <c r="IN8" s="87" t="s">
        <v>136</v>
      </c>
      <c r="IO8" s="85"/>
      <c r="IP8" s="85"/>
      <c r="IQ8" s="85"/>
      <c r="IR8" s="84"/>
      <c r="IS8" s="84"/>
      <c r="IT8" s="84"/>
      <c r="IU8" s="84"/>
      <c r="IV8" s="85" t="str">
        <f>IW5</f>
        <v>最大出力合計</v>
      </c>
      <c r="IW8" s="85" t="str">
        <f>IX4</f>
        <v>設備利用率（％）</v>
      </c>
      <c r="IX8" s="85" t="b">
        <f>IF(SUM($O$7,$NC$7:$NF$7)=0,FALSE,TRUE)</f>
        <v>0</v>
      </c>
      <c r="IY8" s="87" t="s">
        <v>136</v>
      </c>
      <c r="IZ8" s="85"/>
      <c r="JA8" s="85"/>
      <c r="JB8" s="85"/>
      <c r="JC8" s="85"/>
      <c r="JD8" s="86"/>
      <c r="JE8" s="85"/>
      <c r="JF8" s="85"/>
      <c r="JG8" s="85" t="str">
        <f>JH4</f>
        <v>修繕費比率（％）</v>
      </c>
      <c r="JH8" s="85" t="b">
        <f>IF(SUM($O$7,$NC$7:$NF$7)=0,FALSE,TRUE)</f>
        <v>0</v>
      </c>
      <c r="JI8" s="87" t="s">
        <v>136</v>
      </c>
      <c r="JJ8" s="85"/>
      <c r="JK8" s="85"/>
      <c r="JL8" s="85"/>
      <c r="JM8" s="85"/>
      <c r="JN8" s="85"/>
      <c r="JO8" s="86"/>
      <c r="JP8" s="85"/>
      <c r="JQ8" s="85" t="str">
        <f>JR4</f>
        <v>企業債残高対料金収入比率（％）</v>
      </c>
      <c r="JR8" s="85" t="b">
        <f>IF(SUM($O$7,$NC$7:$NF$7)=0,FALSE,TRUE)</f>
        <v>0</v>
      </c>
      <c r="JS8" s="87" t="s">
        <v>136</v>
      </c>
      <c r="JT8" s="85"/>
      <c r="JU8" s="85"/>
      <c r="JV8" s="85"/>
      <c r="JW8" s="85"/>
      <c r="JX8" s="85"/>
      <c r="JY8" s="85"/>
      <c r="JZ8" s="86"/>
      <c r="KA8" s="85" t="str">
        <f>KB4</f>
        <v>有形固定資産減価償却率（％）</v>
      </c>
      <c r="KB8" s="85" t="b">
        <v>0</v>
      </c>
      <c r="KC8" s="87" t="s">
        <v>137</v>
      </c>
      <c r="KD8" s="85"/>
      <c r="KE8" s="85"/>
      <c r="KF8" s="85"/>
      <c r="KG8" s="85"/>
      <c r="KH8" s="85"/>
      <c r="KI8" s="85"/>
      <c r="KJ8" s="85"/>
      <c r="KK8" s="85" t="str">
        <f>KL4</f>
        <v>FIT収入割合（％）</v>
      </c>
      <c r="KL8" s="85" t="b">
        <f>IF(SUM($O$7,$NC$7:$NF$7)=0,FALSE,TRUE)</f>
        <v>0</v>
      </c>
      <c r="KM8" s="87" t="s">
        <v>136</v>
      </c>
      <c r="KN8" s="85"/>
      <c r="KO8" s="85"/>
      <c r="KP8" s="85"/>
      <c r="KQ8" s="84"/>
      <c r="KR8" s="84"/>
      <c r="KS8" s="84"/>
      <c r="KT8" s="84"/>
      <c r="KU8" s="85" t="str">
        <f>KV5</f>
        <v>最大出力合計</v>
      </c>
      <c r="KV8" s="85" t="str">
        <f>KW4</f>
        <v>設備利用率（％）</v>
      </c>
      <c r="KW8" s="85" t="b">
        <f>IF(SUM($P$7,$NG$7:$NJ$7)=0,FALSE,TRUE)</f>
        <v>0</v>
      </c>
      <c r="KX8" s="87" t="s">
        <v>136</v>
      </c>
      <c r="KY8" s="85"/>
      <c r="KZ8" s="85"/>
      <c r="LA8" s="85"/>
      <c r="LB8" s="85"/>
      <c r="LC8" s="86"/>
      <c r="LD8" s="85"/>
      <c r="LE8" s="85"/>
      <c r="LF8" s="85" t="str">
        <f>LG4</f>
        <v>修繕費比率（％）</v>
      </c>
      <c r="LG8" s="85" t="b">
        <f>IF(SUM($P$7,$NG$7:$NJ$7)=0,FALSE,TRUE)</f>
        <v>0</v>
      </c>
      <c r="LH8" s="87" t="s">
        <v>136</v>
      </c>
      <c r="LI8" s="85"/>
      <c r="LJ8" s="85"/>
      <c r="LK8" s="85"/>
      <c r="LL8" s="85"/>
      <c r="LM8" s="85"/>
      <c r="LN8" s="86"/>
      <c r="LO8" s="85"/>
      <c r="LP8" s="85" t="str">
        <f>LQ4</f>
        <v>企業債残高対料金収入比率（％）</v>
      </c>
      <c r="LQ8" s="85" t="b">
        <f>IF(SUM($P$7,$NG$7:$NJ$7)=0,FALSE,TRUE)</f>
        <v>0</v>
      </c>
      <c r="LR8" s="87" t="s">
        <v>136</v>
      </c>
      <c r="LS8" s="85"/>
      <c r="LT8" s="85"/>
      <c r="LU8" s="85"/>
      <c r="LV8" s="85"/>
      <c r="LW8" s="85"/>
      <c r="LX8" s="85"/>
      <c r="LY8" s="86"/>
      <c r="LZ8" s="85" t="str">
        <f>MA4</f>
        <v>有形固定資産減価償却率（％）</v>
      </c>
      <c r="MA8" s="85" t="b">
        <v>0</v>
      </c>
      <c r="MB8" s="87" t="s">
        <v>137</v>
      </c>
      <c r="MC8" s="85"/>
      <c r="MD8" s="85"/>
      <c r="ME8" s="85"/>
      <c r="MF8" s="85"/>
      <c r="MG8" s="85"/>
      <c r="MH8" s="85"/>
      <c r="MI8" s="85"/>
      <c r="MJ8" s="85" t="str">
        <f>MK4</f>
        <v>FIT収入割合（％）</v>
      </c>
      <c r="MK8" s="85" t="b">
        <f>IF(SUM($P$7,$NG$7:$NJ$7)=0,FALSE,TRUE)</f>
        <v>0</v>
      </c>
      <c r="ML8" s="87" t="s">
        <v>136</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138</v>
      </c>
      <c r="C9" s="89" t="s">
        <v>139</v>
      </c>
      <c r="D9" s="89" t="s">
        <v>140</v>
      </c>
      <c r="E9" s="89" t="s">
        <v>141</v>
      </c>
      <c r="F9" s="89" t="s">
        <v>142</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143</v>
      </c>
      <c r="AY9" s="90"/>
      <c r="AZ9" s="90"/>
      <c r="BA9" s="90"/>
      <c r="BB9" s="90"/>
      <c r="BC9" s="90"/>
      <c r="BD9" s="84"/>
      <c r="BE9" s="85"/>
      <c r="BF9" s="85"/>
      <c r="BG9" s="85"/>
      <c r="BH9" s="85"/>
      <c r="BI9" s="85" t="s">
        <v>143</v>
      </c>
      <c r="BJ9" s="90"/>
      <c r="BK9" s="90"/>
      <c r="BL9" s="90"/>
      <c r="BM9" s="90"/>
      <c r="BN9" s="90"/>
      <c r="BO9" s="84"/>
      <c r="BP9" s="85"/>
      <c r="BQ9" s="85"/>
      <c r="BR9" s="85"/>
      <c r="BS9" s="85"/>
      <c r="BT9" s="85" t="s">
        <v>143</v>
      </c>
      <c r="BU9" s="90"/>
      <c r="BV9" s="90"/>
      <c r="BW9" s="90"/>
      <c r="BX9" s="90"/>
      <c r="BY9" s="90"/>
      <c r="BZ9" s="84"/>
      <c r="CA9" s="85"/>
      <c r="CB9" s="85"/>
      <c r="CC9" s="85"/>
      <c r="CD9" s="85"/>
      <c r="CE9" s="85" t="s">
        <v>143</v>
      </c>
      <c r="CF9" s="90"/>
      <c r="CG9" s="90"/>
      <c r="CH9" s="90"/>
      <c r="CI9" s="90"/>
      <c r="CJ9" s="90"/>
      <c r="CK9" s="84"/>
      <c r="CL9" s="85"/>
      <c r="CM9" s="85"/>
      <c r="CN9" s="85"/>
      <c r="CO9" s="85" t="s">
        <v>143</v>
      </c>
      <c r="CP9" s="90"/>
      <c r="CQ9" s="90"/>
      <c r="CR9" s="90"/>
      <c r="CS9" s="90"/>
      <c r="CT9" s="90"/>
      <c r="CU9" s="85"/>
      <c r="CV9" s="84"/>
      <c r="CW9" s="85"/>
      <c r="CX9" s="85"/>
      <c r="CY9" s="91" t="str">
        <f>"（最大出力合計"&amp;TEXT(CZ7,"#,##0")&amp;"kW）"</f>
        <v>（最大出力合計555kW）</v>
      </c>
      <c r="CZ9" s="85" t="s">
        <v>143</v>
      </c>
      <c r="DA9" s="90"/>
      <c r="DB9" s="90"/>
      <c r="DC9" s="90"/>
      <c r="DD9" s="90"/>
      <c r="DE9" s="90"/>
      <c r="DF9" s="85"/>
      <c r="DG9" s="84"/>
      <c r="DH9" s="85"/>
      <c r="DI9" s="85"/>
      <c r="DJ9" s="85" t="s">
        <v>143</v>
      </c>
      <c r="DK9" s="90"/>
      <c r="DL9" s="90"/>
      <c r="DM9" s="90"/>
      <c r="DN9" s="90"/>
      <c r="DO9" s="90"/>
      <c r="DP9" s="85"/>
      <c r="DQ9" s="85"/>
      <c r="DR9" s="84"/>
      <c r="DS9" s="85"/>
      <c r="DT9" s="85" t="s">
        <v>143</v>
      </c>
      <c r="DU9" s="90"/>
      <c r="DV9" s="90"/>
      <c r="DW9" s="90"/>
      <c r="DX9" s="90"/>
      <c r="DY9" s="90"/>
      <c r="DZ9" s="85"/>
      <c r="EA9" s="85"/>
      <c r="EB9" s="85"/>
      <c r="EC9" s="84"/>
      <c r="ED9" s="85" t="s">
        <v>143</v>
      </c>
      <c r="EE9" s="90"/>
      <c r="EF9" s="90"/>
      <c r="EG9" s="90"/>
      <c r="EH9" s="90"/>
      <c r="EI9" s="90"/>
      <c r="EJ9" s="85"/>
      <c r="EK9" s="85"/>
      <c r="EL9" s="85"/>
      <c r="EM9" s="85"/>
      <c r="EN9" s="85" t="s">
        <v>143</v>
      </c>
      <c r="EO9" s="90"/>
      <c r="EP9" s="90"/>
      <c r="EQ9" s="90"/>
      <c r="ER9" s="90"/>
      <c r="ES9" s="90"/>
      <c r="ET9" s="84"/>
      <c r="EU9" s="84"/>
      <c r="EV9" s="84"/>
      <c r="EW9" s="84"/>
      <c r="EX9" s="91" t="str">
        <f>"（最大出力合計"&amp;TEXT(EY7,"#,##0")&amp;"kW）"</f>
        <v>（最大出力合計555kW）</v>
      </c>
      <c r="EY9" s="85" t="s">
        <v>143</v>
      </c>
      <c r="EZ9" s="90"/>
      <c r="FA9" s="90"/>
      <c r="FB9" s="90"/>
      <c r="FC9" s="90"/>
      <c r="FD9" s="90"/>
      <c r="FE9" s="85"/>
      <c r="FF9" s="84"/>
      <c r="FG9" s="85"/>
      <c r="FH9" s="85"/>
      <c r="FI9" s="85" t="s">
        <v>143</v>
      </c>
      <c r="FJ9" s="90"/>
      <c r="FK9" s="90"/>
      <c r="FL9" s="90"/>
      <c r="FM9" s="90"/>
      <c r="FN9" s="90"/>
      <c r="FO9" s="85"/>
      <c r="FP9" s="85"/>
      <c r="FQ9" s="84"/>
      <c r="FR9" s="85"/>
      <c r="FS9" s="85" t="s">
        <v>143</v>
      </c>
      <c r="FT9" s="90"/>
      <c r="FU9" s="90"/>
      <c r="FV9" s="90"/>
      <c r="FW9" s="90"/>
      <c r="FX9" s="90"/>
      <c r="FY9" s="85"/>
      <c r="FZ9" s="85"/>
      <c r="GA9" s="85"/>
      <c r="GB9" s="84"/>
      <c r="GC9" s="85" t="s">
        <v>143</v>
      </c>
      <c r="GD9" s="90"/>
      <c r="GE9" s="90"/>
      <c r="GF9" s="90"/>
      <c r="GG9" s="90"/>
      <c r="GH9" s="90"/>
      <c r="GI9" s="85"/>
      <c r="GJ9" s="85"/>
      <c r="GK9" s="85"/>
      <c r="GL9" s="85"/>
      <c r="GM9" s="85" t="s">
        <v>143</v>
      </c>
      <c r="GN9" s="90"/>
      <c r="GO9" s="90"/>
      <c r="GP9" s="90"/>
      <c r="GQ9" s="90"/>
      <c r="GR9" s="90"/>
      <c r="GS9" s="84"/>
      <c r="GT9" s="84"/>
      <c r="GU9" s="84"/>
      <c r="GV9" s="84"/>
      <c r="GW9" s="91" t="str">
        <f>"（最大出力合計"&amp;TEXT(GX7,"#,##0")&amp;"kW）"</f>
        <v>（最大出力合計-kW）</v>
      </c>
      <c r="GX9" s="85" t="s">
        <v>143</v>
      </c>
      <c r="GY9" s="90"/>
      <c r="GZ9" s="90"/>
      <c r="HA9" s="90"/>
      <c r="HB9" s="90"/>
      <c r="HC9" s="90"/>
      <c r="HD9" s="85"/>
      <c r="HE9" s="84"/>
      <c r="HF9" s="85"/>
      <c r="HG9" s="85"/>
      <c r="HH9" s="85" t="s">
        <v>143</v>
      </c>
      <c r="HI9" s="90"/>
      <c r="HJ9" s="90"/>
      <c r="HK9" s="90"/>
      <c r="HL9" s="90"/>
      <c r="HM9" s="90"/>
      <c r="HN9" s="85"/>
      <c r="HO9" s="85"/>
      <c r="HP9" s="84"/>
      <c r="HQ9" s="85"/>
      <c r="HR9" s="85" t="s">
        <v>143</v>
      </c>
      <c r="HS9" s="90"/>
      <c r="HT9" s="90"/>
      <c r="HU9" s="90"/>
      <c r="HV9" s="90"/>
      <c r="HW9" s="90"/>
      <c r="HX9" s="85"/>
      <c r="HY9" s="85"/>
      <c r="HZ9" s="85"/>
      <c r="IA9" s="84"/>
      <c r="IB9" s="85" t="s">
        <v>143</v>
      </c>
      <c r="IC9" s="90"/>
      <c r="ID9" s="90"/>
      <c r="IE9" s="90"/>
      <c r="IF9" s="90"/>
      <c r="IG9" s="90"/>
      <c r="IH9" s="85"/>
      <c r="II9" s="85"/>
      <c r="IJ9" s="85"/>
      <c r="IK9" s="85"/>
      <c r="IL9" s="85" t="s">
        <v>143</v>
      </c>
      <c r="IM9" s="90"/>
      <c r="IN9" s="90"/>
      <c r="IO9" s="90"/>
      <c r="IP9" s="90"/>
      <c r="IQ9" s="90"/>
      <c r="IR9" s="84"/>
      <c r="IS9" s="84"/>
      <c r="IT9" s="84"/>
      <c r="IU9" s="84"/>
      <c r="IV9" s="91" t="str">
        <f>"（最大出力合計"&amp;TEXT(IW7,"#,##0")&amp;"kW）"</f>
        <v>（最大出力合計-kW）</v>
      </c>
      <c r="IW9" s="85" t="s">
        <v>143</v>
      </c>
      <c r="IX9" s="90"/>
      <c r="IY9" s="90"/>
      <c r="IZ9" s="90"/>
      <c r="JA9" s="90"/>
      <c r="JB9" s="90"/>
      <c r="JC9" s="85"/>
      <c r="JD9" s="84"/>
      <c r="JE9" s="85"/>
      <c r="JF9" s="85"/>
      <c r="JG9" s="85" t="s">
        <v>143</v>
      </c>
      <c r="JH9" s="90"/>
      <c r="JI9" s="90"/>
      <c r="JJ9" s="90"/>
      <c r="JK9" s="90"/>
      <c r="JL9" s="90"/>
      <c r="JM9" s="85"/>
      <c r="JN9" s="85"/>
      <c r="JO9" s="84"/>
      <c r="JP9" s="85"/>
      <c r="JQ9" s="85" t="s">
        <v>143</v>
      </c>
      <c r="JR9" s="90"/>
      <c r="JS9" s="90"/>
      <c r="JT9" s="90"/>
      <c r="JU9" s="90"/>
      <c r="JV9" s="90"/>
      <c r="JW9" s="85"/>
      <c r="JX9" s="85"/>
      <c r="JY9" s="85"/>
      <c r="JZ9" s="84"/>
      <c r="KA9" s="85" t="s">
        <v>143</v>
      </c>
      <c r="KB9" s="90"/>
      <c r="KC9" s="90"/>
      <c r="KD9" s="90"/>
      <c r="KE9" s="90"/>
      <c r="KF9" s="90"/>
      <c r="KG9" s="85"/>
      <c r="KH9" s="85"/>
      <c r="KI9" s="85"/>
      <c r="KJ9" s="85"/>
      <c r="KK9" s="85" t="s">
        <v>143</v>
      </c>
      <c r="KL9" s="90"/>
      <c r="KM9" s="90"/>
      <c r="KN9" s="90"/>
      <c r="KO9" s="90"/>
      <c r="KP9" s="90"/>
      <c r="KQ9" s="84"/>
      <c r="KR9" s="84"/>
      <c r="KS9" s="84"/>
      <c r="KT9" s="84"/>
      <c r="KU9" s="91" t="str">
        <f>"（最大出力合計"&amp;TEXT(KV7,"#,##0")&amp;"kW）"</f>
        <v>（最大出力合計-kW）</v>
      </c>
      <c r="KV9" s="85" t="s">
        <v>143</v>
      </c>
      <c r="KW9" s="90"/>
      <c r="KX9" s="90"/>
      <c r="KY9" s="90"/>
      <c r="KZ9" s="90"/>
      <c r="LA9" s="90"/>
      <c r="LB9" s="85"/>
      <c r="LC9" s="84"/>
      <c r="LD9" s="85"/>
      <c r="LE9" s="85"/>
      <c r="LF9" s="85" t="s">
        <v>143</v>
      </c>
      <c r="LG9" s="90"/>
      <c r="LH9" s="90"/>
      <c r="LI9" s="90"/>
      <c r="LJ9" s="90"/>
      <c r="LK9" s="90"/>
      <c r="LL9" s="85"/>
      <c r="LM9" s="85"/>
      <c r="LN9" s="84"/>
      <c r="LO9" s="85"/>
      <c r="LP9" s="85" t="s">
        <v>143</v>
      </c>
      <c r="LQ9" s="90"/>
      <c r="LR9" s="90"/>
      <c r="LS9" s="90"/>
      <c r="LT9" s="90"/>
      <c r="LU9" s="90"/>
      <c r="LV9" s="85"/>
      <c r="LW9" s="85"/>
      <c r="LX9" s="85"/>
      <c r="LY9" s="84"/>
      <c r="LZ9" s="85" t="s">
        <v>143</v>
      </c>
      <c r="MA9" s="90"/>
      <c r="MB9" s="90"/>
      <c r="MC9" s="90"/>
      <c r="MD9" s="90"/>
      <c r="ME9" s="90"/>
      <c r="MF9" s="85"/>
      <c r="MG9" s="85"/>
      <c r="MH9" s="85"/>
      <c r="MI9" s="85"/>
      <c r="MJ9" s="85" t="s">
        <v>143</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144</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145</v>
      </c>
      <c r="AY11" s="95">
        <f>AY7</f>
        <v>180.4</v>
      </c>
      <c r="AZ11" s="95">
        <f>AZ7</f>
        <v>150.1</v>
      </c>
      <c r="BA11" s="95">
        <f>BA7</f>
        <v>163.1</v>
      </c>
      <c r="BB11" s="95">
        <f>BB7</f>
        <v>129.69999999999999</v>
      </c>
      <c r="BC11" s="95">
        <f>BC7</f>
        <v>124.5</v>
      </c>
      <c r="BD11" s="84"/>
      <c r="BE11" s="84"/>
      <c r="BF11" s="84"/>
      <c r="BG11" s="84"/>
      <c r="BH11" s="84"/>
      <c r="BI11" s="94" t="s">
        <v>145</v>
      </c>
      <c r="BJ11" s="95">
        <f>BJ7</f>
        <v>338.3</v>
      </c>
      <c r="BK11" s="95">
        <f>BK7</f>
        <v>339</v>
      </c>
      <c r="BL11" s="95">
        <f>BL7</f>
        <v>453.8</v>
      </c>
      <c r="BM11" s="95">
        <f>BM7</f>
        <v>364.7</v>
      </c>
      <c r="BN11" s="95">
        <f>BN7</f>
        <v>360.6</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145</v>
      </c>
      <c r="CF11" s="95">
        <f>CF7</f>
        <v>21297.599999999999</v>
      </c>
      <c r="CG11" s="95">
        <f>CG7</f>
        <v>26207.4</v>
      </c>
      <c r="CH11" s="95">
        <f>CH7</f>
        <v>28591.200000000001</v>
      </c>
      <c r="CI11" s="95">
        <f>CI7</f>
        <v>28588.7</v>
      </c>
      <c r="CJ11" s="95">
        <f>CJ7</f>
        <v>30272.3</v>
      </c>
      <c r="CK11" s="84"/>
      <c r="CL11" s="84"/>
      <c r="CM11" s="84"/>
      <c r="CN11" s="84"/>
      <c r="CO11" s="94" t="s">
        <v>145</v>
      </c>
      <c r="CP11" s="96">
        <f>CP7</f>
        <v>54296</v>
      </c>
      <c r="CQ11" s="96">
        <f>CQ7</f>
        <v>55949</v>
      </c>
      <c r="CR11" s="96">
        <f>CR7</f>
        <v>126773</v>
      </c>
      <c r="CS11" s="96">
        <f>CS7</f>
        <v>94443</v>
      </c>
      <c r="CT11" s="96">
        <f>CT7</f>
        <v>88711</v>
      </c>
      <c r="CU11" s="84"/>
      <c r="CV11" s="84"/>
      <c r="CW11" s="84"/>
      <c r="CX11" s="84"/>
      <c r="CY11" s="84"/>
      <c r="CZ11" s="94" t="s">
        <v>145</v>
      </c>
      <c r="DA11" s="95">
        <f>DA7</f>
        <v>79.5</v>
      </c>
      <c r="DB11" s="95">
        <f>DB7</f>
        <v>59.9</v>
      </c>
      <c r="DC11" s="95">
        <f>DC7</f>
        <v>71.7</v>
      </c>
      <c r="DD11" s="95">
        <f>DD7</f>
        <v>72</v>
      </c>
      <c r="DE11" s="95">
        <f>DE7</f>
        <v>67</v>
      </c>
      <c r="DF11" s="84"/>
      <c r="DG11" s="84"/>
      <c r="DH11" s="84"/>
      <c r="DI11" s="84"/>
      <c r="DJ11" s="94" t="s">
        <v>145</v>
      </c>
      <c r="DK11" s="95">
        <f>DK7</f>
        <v>3.6</v>
      </c>
      <c r="DL11" s="95">
        <f>DL7</f>
        <v>0</v>
      </c>
      <c r="DM11" s="95">
        <f>DM7</f>
        <v>0</v>
      </c>
      <c r="DN11" s="95">
        <f>DN7</f>
        <v>0</v>
      </c>
      <c r="DO11" s="95">
        <f>DO7</f>
        <v>0</v>
      </c>
      <c r="DP11" s="84"/>
      <c r="DQ11" s="84"/>
      <c r="DR11" s="84"/>
      <c r="DS11" s="84"/>
      <c r="DT11" s="94" t="s">
        <v>145</v>
      </c>
      <c r="DU11" s="95">
        <f>DU7</f>
        <v>1155.3</v>
      </c>
      <c r="DV11" s="95">
        <f>DV7</f>
        <v>1532.8</v>
      </c>
      <c r="DW11" s="95">
        <f>DW7</f>
        <v>867.9</v>
      </c>
      <c r="DX11" s="95">
        <f>DX7</f>
        <v>805.5</v>
      </c>
      <c r="DY11" s="95">
        <f>DY7</f>
        <v>808.5</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145</v>
      </c>
      <c r="EO11" s="95">
        <f>EO7</f>
        <v>94.5</v>
      </c>
      <c r="EP11" s="95">
        <f>EP7</f>
        <v>100</v>
      </c>
      <c r="EQ11" s="95">
        <f>EQ7</f>
        <v>100</v>
      </c>
      <c r="ER11" s="95">
        <f>ER7</f>
        <v>100</v>
      </c>
      <c r="ES11" s="95">
        <f>ES7</f>
        <v>100</v>
      </c>
      <c r="ET11" s="84"/>
      <c r="EU11" s="84"/>
      <c r="EV11" s="84"/>
      <c r="EW11" s="84"/>
      <c r="EX11" s="84"/>
      <c r="EY11" s="94" t="s">
        <v>145</v>
      </c>
      <c r="EZ11" s="95">
        <f>EZ7</f>
        <v>79.5</v>
      </c>
      <c r="FA11" s="95">
        <f>FA7</f>
        <v>59.9</v>
      </c>
      <c r="FB11" s="95">
        <f>FB7</f>
        <v>71.7</v>
      </c>
      <c r="FC11" s="95">
        <f>FC7</f>
        <v>72</v>
      </c>
      <c r="FD11" s="95">
        <f>FD7</f>
        <v>67</v>
      </c>
      <c r="FE11" s="84"/>
      <c r="FF11" s="84"/>
      <c r="FG11" s="84"/>
      <c r="FH11" s="84"/>
      <c r="FI11" s="94" t="s">
        <v>145</v>
      </c>
      <c r="FJ11" s="95">
        <f>FJ7</f>
        <v>3.6</v>
      </c>
      <c r="FK11" s="95">
        <f>FK7</f>
        <v>0</v>
      </c>
      <c r="FL11" s="95">
        <f>FL7</f>
        <v>0</v>
      </c>
      <c r="FM11" s="95">
        <f>FM7</f>
        <v>0</v>
      </c>
      <c r="FN11" s="95">
        <f>FN7</f>
        <v>0</v>
      </c>
      <c r="FO11" s="84"/>
      <c r="FP11" s="84"/>
      <c r="FQ11" s="84"/>
      <c r="FR11" s="84"/>
      <c r="FS11" s="94" t="s">
        <v>145</v>
      </c>
      <c r="FT11" s="95">
        <f>FT7</f>
        <v>1155.3</v>
      </c>
      <c r="FU11" s="95">
        <f>FU7</f>
        <v>1532.8</v>
      </c>
      <c r="FV11" s="95">
        <f>FV7</f>
        <v>867.9</v>
      </c>
      <c r="FW11" s="95">
        <f>FW7</f>
        <v>805.5</v>
      </c>
      <c r="FX11" s="95">
        <f>FX7</f>
        <v>808.5</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145</v>
      </c>
      <c r="GN11" s="95">
        <f>GN7</f>
        <v>94.5</v>
      </c>
      <c r="GO11" s="95">
        <f>GO7</f>
        <v>100</v>
      </c>
      <c r="GP11" s="95">
        <f>GP7</f>
        <v>100</v>
      </c>
      <c r="GQ11" s="95">
        <f>GQ7</f>
        <v>100</v>
      </c>
      <c r="GR11" s="95">
        <f>GR7</f>
        <v>100</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145</v>
      </c>
      <c r="IX11" s="95" t="str">
        <f>IX7</f>
        <v>-</v>
      </c>
      <c r="IY11" s="95" t="str">
        <f>IY7</f>
        <v>-</v>
      </c>
      <c r="IZ11" s="95" t="str">
        <f>IZ7</f>
        <v>-</v>
      </c>
      <c r="JA11" s="95" t="str">
        <f>JA7</f>
        <v>-</v>
      </c>
      <c r="JB11" s="95" t="str">
        <f>JB7</f>
        <v>-</v>
      </c>
      <c r="JC11" s="84"/>
      <c r="JD11" s="84"/>
      <c r="JE11" s="84"/>
      <c r="JF11" s="84"/>
      <c r="JG11" s="94" t="s">
        <v>145</v>
      </c>
      <c r="JH11" s="95" t="str">
        <f>JH7</f>
        <v>-</v>
      </c>
      <c r="JI11" s="95" t="str">
        <f>JI7</f>
        <v>-</v>
      </c>
      <c r="JJ11" s="95" t="str">
        <f>JJ7</f>
        <v>-</v>
      </c>
      <c r="JK11" s="95" t="str">
        <f>JK7</f>
        <v>-</v>
      </c>
      <c r="JL11" s="95" t="str">
        <f>JL7</f>
        <v>-</v>
      </c>
      <c r="JM11" s="84"/>
      <c r="JN11" s="84"/>
      <c r="JO11" s="84"/>
      <c r="JP11" s="84"/>
      <c r="JQ11" s="94" t="s">
        <v>145</v>
      </c>
      <c r="JR11" s="95" t="str">
        <f>JR7</f>
        <v>-</v>
      </c>
      <c r="JS11" s="95" t="str">
        <f>JS7</f>
        <v>-</v>
      </c>
      <c r="JT11" s="95" t="str">
        <f>JT7</f>
        <v>-</v>
      </c>
      <c r="JU11" s="95" t="str">
        <f>JU7</f>
        <v>-</v>
      </c>
      <c r="JV11" s="95" t="str">
        <f>JV7</f>
        <v>-</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145</v>
      </c>
      <c r="KL11" s="95" t="str">
        <f>KL7</f>
        <v>-</v>
      </c>
      <c r="KM11" s="95" t="str">
        <f>KM7</f>
        <v>-</v>
      </c>
      <c r="KN11" s="95" t="str">
        <f>KN7</f>
        <v>-</v>
      </c>
      <c r="KO11" s="95" t="str">
        <f>KO7</f>
        <v>-</v>
      </c>
      <c r="KP11" s="95" t="str">
        <f>KP7</f>
        <v>-</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145</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88.8</v>
      </c>
      <c r="AZ12" s="95">
        <f>BE7</f>
        <v>121.3</v>
      </c>
      <c r="BA12" s="95">
        <f>BF7</f>
        <v>123.2</v>
      </c>
      <c r="BB12" s="95">
        <f>BG7</f>
        <v>134.69999999999999</v>
      </c>
      <c r="BC12" s="95">
        <f>BH7</f>
        <v>141.80000000000001</v>
      </c>
      <c r="BD12" s="84"/>
      <c r="BE12" s="84"/>
      <c r="BF12" s="84"/>
      <c r="BG12" s="84"/>
      <c r="BH12" s="84"/>
      <c r="BI12" s="94" t="s">
        <v>146</v>
      </c>
      <c r="BJ12" s="95">
        <f>BO7</f>
        <v>269.8</v>
      </c>
      <c r="BK12" s="95">
        <f>BP7</f>
        <v>247.9</v>
      </c>
      <c r="BL12" s="95">
        <f>BQ7</f>
        <v>240.1</v>
      </c>
      <c r="BM12" s="95">
        <f>BR7</f>
        <v>253.6</v>
      </c>
      <c r="BN12" s="95">
        <f>BS7</f>
        <v>238</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22847.9</v>
      </c>
      <c r="CG12" s="95">
        <f>CL7</f>
        <v>19199</v>
      </c>
      <c r="CH12" s="95">
        <f>CM7</f>
        <v>19863.5</v>
      </c>
      <c r="CI12" s="95">
        <f>CN7</f>
        <v>19066.3</v>
      </c>
      <c r="CJ12" s="95">
        <f>CO7</f>
        <v>18998.7</v>
      </c>
      <c r="CK12" s="84"/>
      <c r="CL12" s="84"/>
      <c r="CM12" s="84"/>
      <c r="CN12" s="84"/>
      <c r="CO12" s="94" t="s">
        <v>146</v>
      </c>
      <c r="CP12" s="96">
        <f>CU7</f>
        <v>2390</v>
      </c>
      <c r="CQ12" s="96">
        <f>CV7</f>
        <v>32739</v>
      </c>
      <c r="CR12" s="96">
        <f>CW7</f>
        <v>34140</v>
      </c>
      <c r="CS12" s="96">
        <f>CX7</f>
        <v>33434</v>
      </c>
      <c r="CT12" s="96">
        <f>CY7</f>
        <v>36820</v>
      </c>
      <c r="CU12" s="84"/>
      <c r="CV12" s="84"/>
      <c r="CW12" s="84"/>
      <c r="CX12" s="84"/>
      <c r="CY12" s="84"/>
      <c r="CZ12" s="94" t="s">
        <v>146</v>
      </c>
      <c r="DA12" s="95">
        <f>DF7</f>
        <v>36.4</v>
      </c>
      <c r="DB12" s="95">
        <f>DG7</f>
        <v>31.6</v>
      </c>
      <c r="DC12" s="95">
        <f>DH7</f>
        <v>31.6</v>
      </c>
      <c r="DD12" s="95">
        <f>DI7</f>
        <v>30.1</v>
      </c>
      <c r="DE12" s="95">
        <f>DJ7</f>
        <v>30.3</v>
      </c>
      <c r="DF12" s="84"/>
      <c r="DG12" s="84"/>
      <c r="DH12" s="84"/>
      <c r="DI12" s="84"/>
      <c r="DJ12" s="94" t="s">
        <v>146</v>
      </c>
      <c r="DK12" s="95">
        <f>DP7</f>
        <v>8.3000000000000007</v>
      </c>
      <c r="DL12" s="95">
        <f>DQ7</f>
        <v>7.1</v>
      </c>
      <c r="DM12" s="95">
        <f>DR7</f>
        <v>7.3</v>
      </c>
      <c r="DN12" s="95">
        <f>DS7</f>
        <v>5.3</v>
      </c>
      <c r="DO12" s="95">
        <f>DT7</f>
        <v>6.4</v>
      </c>
      <c r="DP12" s="84"/>
      <c r="DQ12" s="84"/>
      <c r="DR12" s="84"/>
      <c r="DS12" s="84"/>
      <c r="DT12" s="94" t="s">
        <v>146</v>
      </c>
      <c r="DU12" s="95">
        <f>DZ7</f>
        <v>110.5</v>
      </c>
      <c r="DV12" s="95">
        <f>EA7</f>
        <v>156.5</v>
      </c>
      <c r="DW12" s="95">
        <f>EB7</f>
        <v>157.6</v>
      </c>
      <c r="DX12" s="95">
        <f>EC7</f>
        <v>173.7</v>
      </c>
      <c r="DY12" s="95">
        <f>ED7</f>
        <v>160.19999999999999</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146</v>
      </c>
      <c r="EO12" s="95">
        <f>ET7</f>
        <v>74.2</v>
      </c>
      <c r="EP12" s="95">
        <f>EU7</f>
        <v>86.8</v>
      </c>
      <c r="EQ12" s="95">
        <f>EV7</f>
        <v>83.6</v>
      </c>
      <c r="ER12" s="95">
        <f>EW7</f>
        <v>82.6</v>
      </c>
      <c r="ES12" s="95">
        <f>EX7</f>
        <v>83.2</v>
      </c>
      <c r="ET12" s="84"/>
      <c r="EU12" s="84"/>
      <c r="EV12" s="84"/>
      <c r="EW12" s="84"/>
      <c r="EX12" s="84"/>
      <c r="EY12" s="94" t="s">
        <v>146</v>
      </c>
      <c r="EZ12" s="95">
        <f>IF($EZ$8,FE7,"-")</f>
        <v>61.6</v>
      </c>
      <c r="FA12" s="95">
        <f>IF($EZ$8,FF7,"-")</f>
        <v>57.7</v>
      </c>
      <c r="FB12" s="95">
        <f>IF($EZ$8,FG7,"-")</f>
        <v>57.6</v>
      </c>
      <c r="FC12" s="95">
        <f>IF($EZ$8,FH7,"-")</f>
        <v>60.4</v>
      </c>
      <c r="FD12" s="95">
        <f>IF($EZ$8,FI7,"-")</f>
        <v>54.1</v>
      </c>
      <c r="FE12" s="84"/>
      <c r="FF12" s="84"/>
      <c r="FG12" s="84"/>
      <c r="FH12" s="84"/>
      <c r="FI12" s="94" t="s">
        <v>146</v>
      </c>
      <c r="FJ12" s="95">
        <f>IF($FJ$8,FO7,"-")</f>
        <v>6.4</v>
      </c>
      <c r="FK12" s="95">
        <f>IF($FJ$8,FP7,"-")</f>
        <v>5.4</v>
      </c>
      <c r="FL12" s="95">
        <f>IF($FJ$8,FQ7,"-")</f>
        <v>8.6999999999999993</v>
      </c>
      <c r="FM12" s="95">
        <f>IF($FJ$8,FR7,"-")</f>
        <v>14.9</v>
      </c>
      <c r="FN12" s="95">
        <f>IF($FJ$8,FS7,"-")</f>
        <v>16.2</v>
      </c>
      <c r="FO12" s="84"/>
      <c r="FP12" s="84"/>
      <c r="FQ12" s="84"/>
      <c r="FR12" s="84"/>
      <c r="FS12" s="94" t="s">
        <v>146</v>
      </c>
      <c r="FT12" s="95">
        <f>IF($FT$8,FY7,"-")</f>
        <v>390.3</v>
      </c>
      <c r="FU12" s="95">
        <f>IF($FT$8,FZ7,"-")</f>
        <v>394.9</v>
      </c>
      <c r="FV12" s="95">
        <f>IF($FT$8,GA7,"-")</f>
        <v>375</v>
      </c>
      <c r="FW12" s="95">
        <f>IF($FT$8,GB7,"-")</f>
        <v>314.5</v>
      </c>
      <c r="FX12" s="95">
        <f>IF($FT$8,GC7,"-")</f>
        <v>302.8</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f>IF($GN$8,GS7,"-")</f>
        <v>85.6</v>
      </c>
      <c r="GO12" s="95">
        <f>IF($GN$8,GT7,"-")</f>
        <v>92</v>
      </c>
      <c r="GP12" s="95">
        <f>IF($GN$8,GU7,"-")</f>
        <v>94.7</v>
      </c>
      <c r="GQ12" s="95">
        <f>IF($GN$8,GV7,"-")</f>
        <v>96</v>
      </c>
      <c r="GR12" s="95">
        <f>IF($GN$8,GW7,"-")</f>
        <v>97.1</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146</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197" t="s">
        <v>149</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150</v>
      </c>
      <c r="C15" s="196"/>
      <c r="D15" s="100"/>
      <c r="E15" s="97">
        <v>1</v>
      </c>
      <c r="F15" s="196" t="s">
        <v>151</v>
      </c>
      <c r="G15" s="196"/>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154</v>
      </c>
      <c r="C16" s="196"/>
      <c r="D16" s="100"/>
      <c r="E16" s="97">
        <f>E15+1</f>
        <v>2</v>
      </c>
      <c r="F16" s="196" t="s">
        <v>155</v>
      </c>
      <c r="G16" s="196"/>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157</v>
      </c>
      <c r="C17" s="196"/>
      <c r="D17" s="100"/>
      <c r="E17" s="97">
        <f t="shared" ref="E17" si="8">E16+1</f>
        <v>3</v>
      </c>
      <c r="F17" s="196" t="s">
        <v>158</v>
      </c>
      <c r="G17" s="196"/>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180.4</v>
      </c>
      <c r="AZ17" s="106">
        <f t="shared" ref="AZ17:BC17" si="9">IF(AZ7="-",NA(),AZ7)</f>
        <v>150.1</v>
      </c>
      <c r="BA17" s="106">
        <f t="shared" si="9"/>
        <v>163.1</v>
      </c>
      <c r="BB17" s="106">
        <f t="shared" si="9"/>
        <v>129.69999999999999</v>
      </c>
      <c r="BC17" s="106">
        <f t="shared" si="9"/>
        <v>124.5</v>
      </c>
      <c r="BD17" s="100"/>
      <c r="BE17" s="100"/>
      <c r="BF17" s="100"/>
      <c r="BG17" s="100"/>
      <c r="BH17" s="100"/>
      <c r="BI17" s="105" t="s">
        <v>160</v>
      </c>
      <c r="BJ17" s="106">
        <f>IF(BJ7="-",NA(),BJ7)</f>
        <v>338.3</v>
      </c>
      <c r="BK17" s="106">
        <f t="shared" ref="BK17:BN17" si="10">IF(BK7="-",NA(),BK7)</f>
        <v>339</v>
      </c>
      <c r="BL17" s="106">
        <f t="shared" si="10"/>
        <v>453.8</v>
      </c>
      <c r="BM17" s="106">
        <f t="shared" si="10"/>
        <v>364.7</v>
      </c>
      <c r="BN17" s="106">
        <f t="shared" si="10"/>
        <v>360.6</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21297.599999999999</v>
      </c>
      <c r="CG17" s="106">
        <f t="shared" ref="CG17:CJ17" si="12">IF(CG7="-",NA(),CG7)</f>
        <v>26207.4</v>
      </c>
      <c r="CH17" s="106">
        <f t="shared" si="12"/>
        <v>28591.200000000001</v>
      </c>
      <c r="CI17" s="106">
        <f t="shared" si="12"/>
        <v>28588.7</v>
      </c>
      <c r="CJ17" s="106">
        <f t="shared" si="12"/>
        <v>30272.3</v>
      </c>
      <c r="CK17" s="100"/>
      <c r="CL17" s="100"/>
      <c r="CM17" s="100"/>
      <c r="CN17" s="100"/>
      <c r="CO17" s="105" t="s">
        <v>160</v>
      </c>
      <c r="CP17" s="107">
        <f>IF(CP7="-",NA(),CP7)</f>
        <v>54296</v>
      </c>
      <c r="CQ17" s="107">
        <f t="shared" ref="CQ17:CT17" si="13">IF(CQ7="-",NA(),CQ7)</f>
        <v>55949</v>
      </c>
      <c r="CR17" s="107">
        <f t="shared" si="13"/>
        <v>126773</v>
      </c>
      <c r="CS17" s="107">
        <f t="shared" si="13"/>
        <v>94443</v>
      </c>
      <c r="CT17" s="107">
        <f t="shared" si="13"/>
        <v>88711</v>
      </c>
      <c r="CU17" s="100"/>
      <c r="CV17" s="100"/>
      <c r="CW17" s="100"/>
      <c r="CX17" s="100"/>
      <c r="CY17" s="100"/>
      <c r="CZ17" s="105" t="s">
        <v>160</v>
      </c>
      <c r="DA17" s="106">
        <f>IF(DA7="-",NA(),DA7)</f>
        <v>79.5</v>
      </c>
      <c r="DB17" s="106">
        <f t="shared" ref="DB17:DE17" si="14">IF(DB7="-",NA(),DB7)</f>
        <v>59.9</v>
      </c>
      <c r="DC17" s="106">
        <f t="shared" si="14"/>
        <v>71.7</v>
      </c>
      <c r="DD17" s="106">
        <f t="shared" si="14"/>
        <v>72</v>
      </c>
      <c r="DE17" s="106">
        <f t="shared" si="14"/>
        <v>67</v>
      </c>
      <c r="DF17" s="100"/>
      <c r="DG17" s="100"/>
      <c r="DH17" s="100"/>
      <c r="DI17" s="100"/>
      <c r="DJ17" s="105" t="s">
        <v>160</v>
      </c>
      <c r="DK17" s="106">
        <f>IF(DK7="-",NA(),DK7)</f>
        <v>3.6</v>
      </c>
      <c r="DL17" s="106">
        <f t="shared" ref="DL17:DO17" si="15">IF(DL7="-",NA(),DL7)</f>
        <v>0</v>
      </c>
      <c r="DM17" s="106">
        <f t="shared" si="15"/>
        <v>0</v>
      </c>
      <c r="DN17" s="106">
        <f t="shared" si="15"/>
        <v>0</v>
      </c>
      <c r="DO17" s="106">
        <f t="shared" si="15"/>
        <v>0</v>
      </c>
      <c r="DP17" s="100"/>
      <c r="DQ17" s="100"/>
      <c r="DR17" s="100"/>
      <c r="DS17" s="100"/>
      <c r="DT17" s="105" t="s">
        <v>160</v>
      </c>
      <c r="DU17" s="106">
        <f>IF(DU7="-",NA(),DU7)</f>
        <v>1155.3</v>
      </c>
      <c r="DV17" s="106">
        <f t="shared" ref="DV17:DY17" si="16">IF(DV7="-",NA(),DV7)</f>
        <v>1532.8</v>
      </c>
      <c r="DW17" s="106">
        <f t="shared" si="16"/>
        <v>867.9</v>
      </c>
      <c r="DX17" s="106">
        <f t="shared" si="16"/>
        <v>805.5</v>
      </c>
      <c r="DY17" s="106">
        <f t="shared" si="16"/>
        <v>808.5</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94.5</v>
      </c>
      <c r="EP17" s="106">
        <f t="shared" ref="EP17:ES17" si="18">IF(EP7="-",NA(),EP7)</f>
        <v>100</v>
      </c>
      <c r="EQ17" s="106">
        <f t="shared" si="18"/>
        <v>100</v>
      </c>
      <c r="ER17" s="106">
        <f t="shared" si="18"/>
        <v>100</v>
      </c>
      <c r="ES17" s="106">
        <f t="shared" si="18"/>
        <v>100</v>
      </c>
      <c r="ET17" s="100"/>
      <c r="EU17" s="100"/>
      <c r="EV17" s="100"/>
      <c r="EW17" s="100"/>
      <c r="EX17" s="100"/>
      <c r="EY17" s="105" t="s">
        <v>160</v>
      </c>
      <c r="EZ17" s="106">
        <f>IF(EZ7="-",NA(),EZ7)</f>
        <v>79.5</v>
      </c>
      <c r="FA17" s="106">
        <f t="shared" ref="FA17:FD17" si="19">IF(FA7="-",NA(),FA7)</f>
        <v>59.9</v>
      </c>
      <c r="FB17" s="106">
        <f t="shared" si="19"/>
        <v>71.7</v>
      </c>
      <c r="FC17" s="106">
        <f t="shared" si="19"/>
        <v>72</v>
      </c>
      <c r="FD17" s="106">
        <f t="shared" si="19"/>
        <v>67</v>
      </c>
      <c r="FE17" s="100"/>
      <c r="FF17" s="100"/>
      <c r="FG17" s="100"/>
      <c r="FH17" s="100"/>
      <c r="FI17" s="105" t="s">
        <v>160</v>
      </c>
      <c r="FJ17" s="106">
        <f>IF(FJ7="-",NA(),FJ7)</f>
        <v>3.6</v>
      </c>
      <c r="FK17" s="106">
        <f t="shared" ref="FK17:FN17" si="20">IF(FK7="-",NA(),FK7)</f>
        <v>0</v>
      </c>
      <c r="FL17" s="106">
        <f t="shared" si="20"/>
        <v>0</v>
      </c>
      <c r="FM17" s="106">
        <f t="shared" si="20"/>
        <v>0</v>
      </c>
      <c r="FN17" s="106">
        <f t="shared" si="20"/>
        <v>0</v>
      </c>
      <c r="FO17" s="100"/>
      <c r="FP17" s="100"/>
      <c r="FQ17" s="100"/>
      <c r="FR17" s="100"/>
      <c r="FS17" s="105" t="s">
        <v>160</v>
      </c>
      <c r="FT17" s="106">
        <f>IF(FT7="-",NA(),FT7)</f>
        <v>1155.3</v>
      </c>
      <c r="FU17" s="106">
        <f t="shared" ref="FU17:FX17" si="21">IF(FU7="-",NA(),FU7)</f>
        <v>1532.8</v>
      </c>
      <c r="FV17" s="106">
        <f t="shared" si="21"/>
        <v>867.9</v>
      </c>
      <c r="FW17" s="106">
        <f t="shared" si="21"/>
        <v>805.5</v>
      </c>
      <c r="FX17" s="106">
        <f t="shared" si="21"/>
        <v>808.5</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f>IF(GN7="-",NA(),GN7)</f>
        <v>94.5</v>
      </c>
      <c r="GO17" s="106">
        <f t="shared" ref="GO17:GR17" si="23">IF(GO7="-",NA(),GO7)</f>
        <v>100</v>
      </c>
      <c r="GP17" s="106">
        <f t="shared" si="23"/>
        <v>100</v>
      </c>
      <c r="GQ17" s="106">
        <f t="shared" si="23"/>
        <v>100</v>
      </c>
      <c r="GR17" s="106">
        <f t="shared" si="23"/>
        <v>100</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162</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162</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162</v>
      </c>
      <c r="DA18" s="106">
        <f>IF(DF7="-",NA(),DF7)</f>
        <v>36.4</v>
      </c>
      <c r="DB18" s="106">
        <f t="shared" ref="DB18:DE18" si="44">IF(DG7="-",NA(),DG7)</f>
        <v>31.6</v>
      </c>
      <c r="DC18" s="106">
        <f t="shared" si="44"/>
        <v>31.6</v>
      </c>
      <c r="DD18" s="106">
        <f t="shared" si="44"/>
        <v>30.1</v>
      </c>
      <c r="DE18" s="106">
        <f t="shared" si="44"/>
        <v>30.3</v>
      </c>
      <c r="DF18" s="100"/>
      <c r="DG18" s="100"/>
      <c r="DH18" s="100"/>
      <c r="DI18" s="100"/>
      <c r="DJ18" s="105" t="s">
        <v>162</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162</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162</v>
      </c>
      <c r="EZ18" s="106">
        <f>IF(OR(NOT($EZ$8),FE7="-"),NA(),FE7)</f>
        <v>61.6</v>
      </c>
      <c r="FA18" s="106">
        <f>IF(OR(NOT($EZ$8),FF7="-"),NA(),FF7)</f>
        <v>57.7</v>
      </c>
      <c r="FB18" s="106">
        <f>IF(OR(NOT($EZ$8),FG7="-"),NA(),FG7)</f>
        <v>57.6</v>
      </c>
      <c r="FC18" s="106">
        <f>IF(OR(NOT($EZ$8),FH7="-"),NA(),FH7)</f>
        <v>60.4</v>
      </c>
      <c r="FD18" s="106">
        <f>IF(OR(NOT($EZ$8),FI7="-"),NA(),FI7)</f>
        <v>54.1</v>
      </c>
      <c r="FE18" s="100"/>
      <c r="FF18" s="100"/>
      <c r="FG18" s="100"/>
      <c r="FH18" s="100"/>
      <c r="FI18" s="105" t="s">
        <v>162</v>
      </c>
      <c r="FJ18" s="106">
        <f>IF(OR(NOT($FJ$8),FO7="-"),NA(),FO7)</f>
        <v>6.4</v>
      </c>
      <c r="FK18" s="106">
        <f>IF(OR(NOT($FJ$8),FP7="-"),NA(),FP7)</f>
        <v>5.4</v>
      </c>
      <c r="FL18" s="106">
        <f>IF(OR(NOT($FJ$8),FQ7="-"),NA(),FQ7)</f>
        <v>8.6999999999999993</v>
      </c>
      <c r="FM18" s="106">
        <f>IF(OR(NOT($FJ$8),FR7="-"),NA(),FR7)</f>
        <v>14.9</v>
      </c>
      <c r="FN18" s="106">
        <f>IF(OR(NOT($FJ$8),FS7="-"),NA(),FS7)</f>
        <v>16.2</v>
      </c>
      <c r="FO18" s="100"/>
      <c r="FP18" s="100"/>
      <c r="FQ18" s="100"/>
      <c r="FR18" s="100"/>
      <c r="FS18" s="105" t="s">
        <v>162</v>
      </c>
      <c r="FT18" s="106">
        <f>IF(OR(NOT($FT$8),FY7="-"),NA(),FY7)</f>
        <v>390.3</v>
      </c>
      <c r="FU18" s="106">
        <f>IF(OR(NOT($FT$8),FZ7="-"),NA(),FZ7)</f>
        <v>394.9</v>
      </c>
      <c r="FV18" s="106">
        <f>IF(OR(NOT($FT$8),GA7="-"),NA(),GA7)</f>
        <v>375</v>
      </c>
      <c r="FW18" s="106">
        <f>IF(OR(NOT($FT$8),GB7="-"),NA(),GB7)</f>
        <v>314.5</v>
      </c>
      <c r="FX18" s="106">
        <f>IF(OR(NOT($FT$8),GC7="-"),NA(),GC7)</f>
        <v>302.8</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f>IF(OR(NOT($GN$8),GS7="-"),NA(),GS7)</f>
        <v>85.6</v>
      </c>
      <c r="GO18" s="106">
        <f>IF(OR(NOT($GN$8),GT7="-"),NA(),GT7)</f>
        <v>92</v>
      </c>
      <c r="GP18" s="106">
        <f>IF(OR(NOT($GN$8),GU7="-"),NA(),GU7)</f>
        <v>94.7</v>
      </c>
      <c r="GQ18" s="106">
        <f>IF(OR(NOT($GN$8),GV7="-"),NA(),GV7)</f>
        <v>96</v>
      </c>
      <c r="GR18" s="106">
        <f>IF(OR(NOT($GN$8),GW7="-"),NA(),GW7)</f>
        <v>97.1</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162</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164</v>
      </c>
      <c r="C20" s="196"/>
      <c r="D20" s="100"/>
    </row>
    <row r="21" spans="1:374" x14ac:dyDescent="0.15">
      <c r="A21" s="97">
        <f t="shared" si="7"/>
        <v>7</v>
      </c>
      <c r="B21" s="196" t="s">
        <v>165</v>
      </c>
      <c r="C21" s="196"/>
      <c r="D21" s="100"/>
    </row>
    <row r="22" spans="1:374" x14ac:dyDescent="0.15">
      <c r="A22" s="97">
        <f t="shared" si="7"/>
        <v>8</v>
      </c>
      <c r="B22" s="196" t="s">
        <v>166</v>
      </c>
      <c r="C22" s="196"/>
      <c r="D22" s="100"/>
      <c r="E22" s="198" t="s">
        <v>167</v>
      </c>
      <c r="F22" s="199"/>
      <c r="G22" s="199"/>
      <c r="H22" s="199"/>
      <c r="I22" s="200"/>
    </row>
    <row r="23" spans="1:374" x14ac:dyDescent="0.15">
      <c r="A23" s="97">
        <f t="shared" si="7"/>
        <v>9</v>
      </c>
      <c r="B23" s="196" t="s">
        <v>168</v>
      </c>
      <c r="C23" s="196"/>
      <c r="D23" s="100"/>
      <c r="E23" s="201"/>
      <c r="F23" s="202"/>
      <c r="G23" s="202"/>
      <c r="H23" s="202"/>
      <c r="I23" s="203"/>
    </row>
    <row r="24" spans="1:374" x14ac:dyDescent="0.15">
      <c r="A24" s="97">
        <f t="shared" si="7"/>
        <v>10</v>
      </c>
      <c r="B24" s="196" t="s">
        <v>169</v>
      </c>
      <c r="C24" s="196"/>
      <c r="D24" s="100"/>
      <c r="E24" s="201"/>
      <c r="F24" s="202"/>
      <c r="G24" s="202"/>
      <c r="H24" s="202"/>
      <c r="I24" s="203"/>
    </row>
    <row r="25" spans="1:374" x14ac:dyDescent="0.15">
      <c r="A25" s="97">
        <f t="shared" si="7"/>
        <v>11</v>
      </c>
      <c r="B25" s="196" t="s">
        <v>170</v>
      </c>
      <c r="C25" s="196"/>
      <c r="D25" s="100"/>
      <c r="E25" s="201"/>
      <c r="F25" s="202"/>
      <c r="G25" s="202"/>
      <c r="H25" s="202"/>
      <c r="I25" s="203"/>
    </row>
    <row r="26" spans="1:374" x14ac:dyDescent="0.15">
      <c r="A26" s="97">
        <f t="shared" si="7"/>
        <v>12</v>
      </c>
      <c r="B26" s="196" t="s">
        <v>171</v>
      </c>
      <c r="C26" s="196"/>
      <c r="D26" s="100"/>
      <c r="E26" s="201"/>
      <c r="F26" s="202"/>
      <c r="G26" s="202"/>
      <c r="H26" s="202"/>
      <c r="I26" s="203"/>
    </row>
    <row r="27" spans="1:374" x14ac:dyDescent="0.15">
      <c r="A27" s="97">
        <f t="shared" si="7"/>
        <v>13</v>
      </c>
      <c r="B27" s="196" t="s">
        <v>172</v>
      </c>
      <c r="C27" s="196"/>
      <c r="D27" s="100"/>
      <c r="E27" s="201"/>
      <c r="F27" s="202"/>
      <c r="G27" s="202"/>
      <c r="H27" s="202"/>
      <c r="I27" s="203"/>
    </row>
    <row r="28" spans="1:374" x14ac:dyDescent="0.15">
      <c r="A28" s="97">
        <f t="shared" si="7"/>
        <v>14</v>
      </c>
      <c r="B28" s="196" t="s">
        <v>173</v>
      </c>
      <c r="C28" s="196"/>
      <c r="D28" s="100"/>
      <c r="E28" s="201"/>
      <c r="F28" s="202"/>
      <c r="G28" s="202"/>
      <c r="H28" s="202"/>
      <c r="I28" s="203"/>
    </row>
    <row r="29" spans="1:374" x14ac:dyDescent="0.15">
      <c r="A29" s="97">
        <f t="shared" si="7"/>
        <v>15</v>
      </c>
      <c r="B29" s="196" t="s">
        <v>174</v>
      </c>
      <c r="C29" s="196"/>
      <c r="D29" s="100"/>
      <c r="E29" s="201"/>
      <c r="F29" s="202"/>
      <c r="G29" s="202"/>
      <c r="H29" s="202"/>
      <c r="I29" s="203"/>
    </row>
    <row r="30" spans="1:374" x14ac:dyDescent="0.15">
      <c r="A30" s="97">
        <f t="shared" si="7"/>
        <v>16</v>
      </c>
      <c r="B30" s="196" t="s">
        <v>175</v>
      </c>
      <c r="C30" s="196"/>
      <c r="D30" s="100"/>
      <c r="E30" s="201"/>
      <c r="F30" s="202"/>
      <c r="G30" s="202"/>
      <c r="H30" s="202"/>
      <c r="I30" s="203"/>
    </row>
    <row r="31" spans="1:374" x14ac:dyDescent="0.15">
      <c r="A31" s="97">
        <f t="shared" si="7"/>
        <v>17</v>
      </c>
      <c r="B31" s="196" t="s">
        <v>176</v>
      </c>
      <c r="C31" s="196"/>
      <c r="D31" s="100"/>
      <c r="E31" s="201"/>
      <c r="F31" s="202"/>
      <c r="G31" s="202"/>
      <c r="H31" s="202"/>
      <c r="I31" s="203"/>
    </row>
    <row r="32" spans="1:374" x14ac:dyDescent="0.15">
      <c r="A32" s="97">
        <f t="shared" si="7"/>
        <v>18</v>
      </c>
      <c r="B32" s="196" t="s">
        <v>177</v>
      </c>
      <c r="C32" s="196"/>
      <c r="D32" s="100"/>
      <c r="E32" s="201"/>
      <c r="F32" s="202"/>
      <c r="G32" s="202"/>
      <c r="H32" s="202"/>
      <c r="I32" s="203"/>
    </row>
    <row r="33" spans="1:16" x14ac:dyDescent="0.15">
      <c r="A33" s="97">
        <f t="shared" si="7"/>
        <v>19</v>
      </c>
      <c r="B33" s="196" t="s">
        <v>178</v>
      </c>
      <c r="C33" s="196"/>
      <c r="D33" s="100"/>
      <c r="E33" s="201"/>
      <c r="F33" s="202"/>
      <c r="G33" s="202"/>
      <c r="H33" s="202"/>
      <c r="I33" s="203"/>
    </row>
    <row r="34" spans="1:16" x14ac:dyDescent="0.15">
      <c r="A34" s="97">
        <f t="shared" si="7"/>
        <v>20</v>
      </c>
      <c r="B34" s="196" t="s">
        <v>179</v>
      </c>
      <c r="C34" s="196"/>
      <c r="D34" s="100"/>
      <c r="E34" s="201"/>
      <c r="F34" s="202"/>
      <c r="G34" s="202"/>
      <c r="H34" s="202"/>
      <c r="I34" s="203"/>
    </row>
    <row r="35" spans="1:16" ht="25.5" customHeight="1" x14ac:dyDescent="0.15">
      <c r="E35" s="204"/>
      <c r="F35" s="205"/>
      <c r="G35" s="205"/>
      <c r="H35" s="205"/>
      <c r="I35" s="206"/>
    </row>
    <row r="36" spans="1:16" x14ac:dyDescent="0.15">
      <c r="A36" t="s">
        <v>180</v>
      </c>
      <c r="B36" t="s">
        <v>181</v>
      </c>
    </row>
    <row r="37" spans="1:16" x14ac:dyDescent="0.15">
      <c r="A37" t="s">
        <v>182</v>
      </c>
      <c r="B37" t="s">
        <v>183</v>
      </c>
      <c r="L37" s="198" t="s">
        <v>167</v>
      </c>
      <c r="M37" s="199"/>
      <c r="N37" s="199"/>
      <c r="O37" s="199"/>
      <c r="P37" s="200"/>
    </row>
    <row r="38" spans="1:16" x14ac:dyDescent="0.15">
      <c r="A38" t="s">
        <v>184</v>
      </c>
      <c r="B38" t="s">
        <v>185</v>
      </c>
      <c r="L38" s="201"/>
      <c r="M38" s="202"/>
      <c r="N38" s="202"/>
      <c r="O38" s="202"/>
      <c r="P38" s="203"/>
    </row>
    <row r="39" spans="1:16" x14ac:dyDescent="0.15">
      <c r="A39" t="s">
        <v>186</v>
      </c>
      <c r="B39" t="s">
        <v>187</v>
      </c>
      <c r="L39" s="201"/>
      <c r="M39" s="202"/>
      <c r="N39" s="202"/>
      <c r="O39" s="202"/>
      <c r="P39" s="203"/>
    </row>
    <row r="40" spans="1:16" x14ac:dyDescent="0.15">
      <c r="A40" t="s">
        <v>188</v>
      </c>
      <c r="B40" t="s">
        <v>189</v>
      </c>
      <c r="L40" s="201"/>
      <c r="M40" s="202"/>
      <c r="N40" s="202"/>
      <c r="O40" s="202"/>
      <c r="P40" s="203"/>
    </row>
    <row r="41" spans="1:16" x14ac:dyDescent="0.15">
      <c r="A41" t="s">
        <v>190</v>
      </c>
      <c r="B41" t="s">
        <v>191</v>
      </c>
      <c r="L41" s="201"/>
      <c r="M41" s="202"/>
      <c r="N41" s="202"/>
      <c r="O41" s="202"/>
      <c r="P41" s="203"/>
    </row>
    <row r="42" spans="1:16" x14ac:dyDescent="0.15">
      <c r="A42" t="s">
        <v>192</v>
      </c>
      <c r="B42" t="s">
        <v>193</v>
      </c>
      <c r="L42" s="201"/>
      <c r="M42" s="202"/>
      <c r="N42" s="202"/>
      <c r="O42" s="202"/>
      <c r="P42" s="203"/>
    </row>
    <row r="43" spans="1:16" x14ac:dyDescent="0.15">
      <c r="A43" t="s">
        <v>194</v>
      </c>
      <c r="B43" t="s">
        <v>195</v>
      </c>
      <c r="L43" s="201"/>
      <c r="M43" s="202"/>
      <c r="N43" s="202"/>
      <c r="O43" s="202"/>
      <c r="P43" s="203"/>
    </row>
    <row r="44" spans="1:16" x14ac:dyDescent="0.15">
      <c r="A44" t="s">
        <v>196</v>
      </c>
      <c r="B44" t="s">
        <v>197</v>
      </c>
      <c r="L44" s="201"/>
      <c r="M44" s="202"/>
      <c r="N44" s="202"/>
      <c r="O44" s="202"/>
      <c r="P44" s="203"/>
    </row>
    <row r="45" spans="1:16" x14ac:dyDescent="0.15">
      <c r="A45" t="s">
        <v>198</v>
      </c>
      <c r="B45" t="s">
        <v>199</v>
      </c>
      <c r="L45" s="201"/>
      <c r="M45" s="202"/>
      <c r="N45" s="202"/>
      <c r="O45" s="202"/>
      <c r="P45" s="203"/>
    </row>
    <row r="46" spans="1:16" x14ac:dyDescent="0.15">
      <c r="A46" t="s">
        <v>200</v>
      </c>
      <c r="B46" t="s">
        <v>201</v>
      </c>
      <c r="L46" s="201"/>
      <c r="M46" s="202"/>
      <c r="N46" s="202"/>
      <c r="O46" s="202"/>
      <c r="P46" s="203"/>
    </row>
    <row r="47" spans="1:16" x14ac:dyDescent="0.15">
      <c r="A47" t="s">
        <v>202</v>
      </c>
      <c r="B47" t="s">
        <v>203</v>
      </c>
      <c r="L47" s="201"/>
      <c r="M47" s="202"/>
      <c r="N47" s="202"/>
      <c r="O47" s="202"/>
      <c r="P47" s="203"/>
    </row>
    <row r="48" spans="1:16" x14ac:dyDescent="0.15">
      <c r="A48" t="s">
        <v>204</v>
      </c>
      <c r="B48" t="s">
        <v>205</v>
      </c>
      <c r="L48" s="201"/>
      <c r="M48" s="202"/>
      <c r="N48" s="202"/>
      <c r="O48" s="202"/>
      <c r="P48" s="203"/>
    </row>
    <row r="49" spans="1:16" x14ac:dyDescent="0.15">
      <c r="A49" t="s">
        <v>206</v>
      </c>
      <c r="B49" t="s">
        <v>207</v>
      </c>
      <c r="L49" s="201"/>
      <c r="M49" s="202"/>
      <c r="N49" s="202"/>
      <c r="O49" s="202"/>
      <c r="P49" s="203"/>
    </row>
    <row r="50" spans="1:16" ht="26.25" customHeight="1" x14ac:dyDescent="0.15">
      <c r="A50" t="s">
        <v>208</v>
      </c>
      <c r="B50" t="s">
        <v>209</v>
      </c>
      <c r="L50" s="204"/>
      <c r="M50" s="205"/>
      <c r="N50" s="205"/>
      <c r="O50" s="205"/>
      <c r="P50" s="206"/>
    </row>
    <row r="51" spans="1:16" x14ac:dyDescent="0.15">
      <c r="A51" t="s">
        <v>210</v>
      </c>
      <c r="B51" t="s">
        <v>211</v>
      </c>
    </row>
    <row r="52" spans="1:16" x14ac:dyDescent="0.15">
      <c r="A52" t="s">
        <v>212</v>
      </c>
      <c r="B52" t="s">
        <v>213</v>
      </c>
    </row>
    <row r="53" spans="1:16" x14ac:dyDescent="0.15">
      <c r="A53" t="s">
        <v>214</v>
      </c>
      <c r="B53" t="s">
        <v>215</v>
      </c>
    </row>
    <row r="54" spans="1:16" x14ac:dyDescent="0.15">
      <c r="A54" t="s">
        <v>216</v>
      </c>
      <c r="B54" t="s">
        <v>217</v>
      </c>
    </row>
    <row r="55" spans="1:16" x14ac:dyDescent="0.15">
      <c r="A55" t="s">
        <v>218</v>
      </c>
      <c r="B55" t="s">
        <v>219</v>
      </c>
    </row>
    <row r="56" spans="1:16" x14ac:dyDescent="0.15">
      <c r="A56" t="s">
        <v>220</v>
      </c>
      <c r="B56" t="s">
        <v>221</v>
      </c>
    </row>
    <row r="57" spans="1:16" x14ac:dyDescent="0.15">
      <c r="A57" t="s">
        <v>222</v>
      </c>
      <c r="B57" t="s">
        <v>223</v>
      </c>
    </row>
    <row r="58" spans="1:16" x14ac:dyDescent="0.15">
      <c r="A58" t="s">
        <v>224</v>
      </c>
      <c r="B58" t="s">
        <v>225</v>
      </c>
    </row>
    <row r="59" spans="1:16" x14ac:dyDescent="0.15">
      <c r="A59" t="s">
        <v>226</v>
      </c>
      <c r="B59" t="s">
        <v>227</v>
      </c>
    </row>
    <row r="60" spans="1:16" x14ac:dyDescent="0.15">
      <c r="A60" t="s">
        <v>228</v>
      </c>
      <c r="B60" t="s">
        <v>229</v>
      </c>
    </row>
    <row r="61" spans="1:16" x14ac:dyDescent="0.15">
      <c r="A61" t="s">
        <v>230</v>
      </c>
      <c r="B61" t="s">
        <v>231</v>
      </c>
    </row>
    <row r="62" spans="1:16" x14ac:dyDescent="0.15">
      <c r="A62" t="s">
        <v>232</v>
      </c>
      <c r="B62" t="s">
        <v>233</v>
      </c>
    </row>
    <row r="63" spans="1:16" x14ac:dyDescent="0.15">
      <c r="A63" t="s">
        <v>234</v>
      </c>
      <c r="B63" t="s">
        <v>235</v>
      </c>
    </row>
    <row r="64" spans="1:16" x14ac:dyDescent="0.15">
      <c r="A64" t="s">
        <v>236</v>
      </c>
      <c r="B64" t="s">
        <v>237</v>
      </c>
    </row>
    <row r="65" spans="1:2" x14ac:dyDescent="0.15">
      <c r="A65" t="s">
        <v>238</v>
      </c>
      <c r="B65" t="s">
        <v>239</v>
      </c>
    </row>
    <row r="66" spans="1:2" x14ac:dyDescent="0.15">
      <c r="A66" t="s">
        <v>240</v>
      </c>
      <c r="B66" t="s">
        <v>241</v>
      </c>
    </row>
    <row r="67" spans="1:2" x14ac:dyDescent="0.15">
      <c r="A67" t="s">
        <v>242</v>
      </c>
      <c r="B67" t="s">
        <v>241</v>
      </c>
    </row>
    <row r="68" spans="1:2" x14ac:dyDescent="0.15">
      <c r="A68" t="s">
        <v>243</v>
      </c>
      <c r="B68" t="s">
        <v>241</v>
      </c>
    </row>
    <row r="69" spans="1:2" x14ac:dyDescent="0.15">
      <c r="A69" t="s">
        <v>244</v>
      </c>
      <c r="B69" t="s">
        <v>241</v>
      </c>
    </row>
    <row r="70" spans="1:2" x14ac:dyDescent="0.15">
      <c r="A70" t="s">
        <v>245</v>
      </c>
      <c r="B70" t="s">
        <v>241</v>
      </c>
    </row>
    <row r="71" spans="1:2" x14ac:dyDescent="0.15">
      <c r="A71" t="s">
        <v>246</v>
      </c>
      <c r="B71" t="s">
        <v>241</v>
      </c>
    </row>
    <row r="72" spans="1:2" x14ac:dyDescent="0.15">
      <c r="A72" t="s">
        <v>247</v>
      </c>
      <c r="B72" t="s">
        <v>241</v>
      </c>
    </row>
    <row r="73" spans="1:2" x14ac:dyDescent="0.15">
      <c r="A73" t="s">
        <v>248</v>
      </c>
      <c r="B73" t="s">
        <v>241</v>
      </c>
    </row>
    <row r="74" spans="1:2" x14ac:dyDescent="0.15">
      <c r="A74" t="s">
        <v>249</v>
      </c>
      <c r="B74" t="s">
        <v>241</v>
      </c>
    </row>
    <row r="75" spans="1:2" x14ac:dyDescent="0.15">
      <c r="A75" t="s">
        <v>250</v>
      </c>
      <c r="B75" t="s">
        <v>241</v>
      </c>
    </row>
    <row r="76" spans="1:2" x14ac:dyDescent="0.15">
      <c r="A76" t="s">
        <v>251</v>
      </c>
      <c r="B76" t="s">
        <v>241</v>
      </c>
    </row>
    <row r="77" spans="1:2" x14ac:dyDescent="0.15">
      <c r="A77" t="s">
        <v>252</v>
      </c>
      <c r="B77" t="s">
        <v>241</v>
      </c>
    </row>
    <row r="78" spans="1:2" x14ac:dyDescent="0.15">
      <c r="A78" t="s">
        <v>253</v>
      </c>
      <c r="B78" t="s">
        <v>241</v>
      </c>
    </row>
    <row r="79" spans="1:2" x14ac:dyDescent="0.15">
      <c r="A79" t="s">
        <v>254</v>
      </c>
      <c r="B79" t="s">
        <v>241</v>
      </c>
    </row>
    <row r="80" spans="1:2" x14ac:dyDescent="0.15">
      <c r="A80" t="s">
        <v>255</v>
      </c>
      <c r="B80" t="s">
        <v>241</v>
      </c>
    </row>
    <row r="81" spans="1:2" x14ac:dyDescent="0.15">
      <c r="A81" t="s">
        <v>256</v>
      </c>
      <c r="B81" t="s">
        <v>241</v>
      </c>
    </row>
    <row r="82" spans="1:2" x14ac:dyDescent="0.15">
      <c r="A82" t="s">
        <v>257</v>
      </c>
      <c r="B82" t="s">
        <v>241</v>
      </c>
    </row>
    <row r="83" spans="1:2" x14ac:dyDescent="0.15">
      <c r="A83" t="s">
        <v>258</v>
      </c>
      <c r="B83" t="s">
        <v>241</v>
      </c>
    </row>
    <row r="84" spans="1:2" x14ac:dyDescent="0.15">
      <c r="A84" t="s">
        <v>259</v>
      </c>
      <c r="B84" t="s">
        <v>241</v>
      </c>
    </row>
    <row r="85" spans="1:2" x14ac:dyDescent="0.15">
      <c r="A85" t="s">
        <v>260</v>
      </c>
      <c r="B85" t="s">
        <v>241</v>
      </c>
    </row>
    <row r="86" spans="1:2" x14ac:dyDescent="0.15">
      <c r="A86" t="s">
        <v>261</v>
      </c>
      <c r="B86" t="s">
        <v>262</v>
      </c>
    </row>
    <row r="87" spans="1:2" x14ac:dyDescent="0.15">
      <c r="A87" t="s">
        <v>263</v>
      </c>
      <c r="B87" t="s">
        <v>262</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2022-02-20T05:47:58Z</cp:lastPrinted>
  <dcterms:created xsi:type="dcterms:W3CDTF">2021-12-03T06:40:02Z</dcterms:created>
  <dcterms:modified xsi:type="dcterms:W3CDTF">2022-02-20T05:48:06Z</dcterms:modified>
  <cp:category/>
</cp:coreProperties>
</file>