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下水道\R03年度\G01各課提出\総務部\財政課\R4.1.31〆　公営企業に係る「経営比較分析表」の分析等について\漁集・生排\"/>
    </mc:Choice>
  </mc:AlternateContent>
  <workbookProtection workbookAlgorithmName="SHA-512" workbookHashValue="quWC6GMEPaBxn7gnTX/u/itcWjUs5X8quPslTmGqFlv9awFiMSOp98s5rB2MNGwi41rQwYaIwQDOCQQeFfPkUw==" workbookSaltValue="Nt1hB0Lx6DpHN0MqiJ2+C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W8" i="4"/>
  <c r="I8" i="4"/>
  <c r="B8" i="4"/>
  <c r="B6"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<sst xmlns="http://schemas.openxmlformats.org/spreadsheetml/2006/main" count="247" uniqueCount="121">
  <si>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</si>
  <si>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</si>
  <si>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</si>
  <si>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</si>
  <si>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</si>
  <si>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</si>
  <si>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</si>
  <si>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</si>
  <si>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</si>
  <si>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</si>
  <si>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</si>
  <si>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</si>
  <si>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</si>
  <si>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</si>
  <si>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</si>
  <si>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</si>
  <si>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</si>
  <si>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</si>
  <si>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</si>
  <si>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</si>
  <si>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</si>
  <si>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</si>
  <si>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</si>
  <si>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</si>
  <si>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</si>
  <si>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</si>
  <si>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</si>
  <si>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</si>
  <si>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</si>
  <si>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</si>
  <si>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</si>
  <si>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</si>
  <si>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</si>
  <si>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</si>
  <si>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</si>
  <si>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</si>
  <si>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</si>
  <si>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</si>
  <si>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</si>
  <si>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</si>
  <si>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</si>
  <si>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</si>
  <si>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</si>
  <si>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</si>
  <si>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</si>
  <si>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</si>
  <si>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</si>
  <si>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</si>
  <si>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</si>
  <si>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</si>
  <si>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</si>
  <si>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</si>
  <si>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</si>
  <si>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</si>
  <si>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</si>
  <si>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</si>
  <si>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</si>
  <si>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</si>
  <si>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</si>
  <si>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</si>
  <si>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</si>
  <si>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</si>
  <si>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</si>
  <si>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</si>
  <si>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</si>
  <si>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</si>
  <si>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</si>
  <si>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</si>
  <si>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</si>
  <si>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</si>
  <si>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</si>
  <si>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</si>
  <si>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</si>
  <si>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</si>
  <si>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</si>
  <si>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</si>
  <si>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</si>
  <si>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</si>
  <si>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</si>
  <si>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</si>
  <si>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</si>
  <si>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</si>
  <si>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</si>
  <si>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</si>
  <si>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</si>
  <si>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</si>
  <si>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</si>
  <si>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</si>
  <si>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</si>
  <si>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</si>
  <si>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</si>
  <si>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</si>
  <si>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</si>
  <si>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</si>
  <si>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</si>
  <si>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</si>
  <si>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</si>
  <si>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</si>
  <si>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</si>
  <si>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</si>
  <si>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</si>
  <si>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</si>
  <si>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</si>
  <si>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</si>
  <si>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</si>
  <si>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</si>
  <si>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</si>
  <si>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</si>
  <si>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</si>
  <si>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</si>
  <si>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</si>
  <si>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</si>
  <si>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</si>
  <si>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</si>
  <si>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</si>
  <si>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</si>
  <si>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</si>
  <si>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</si>
  <si>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市町村設置事業により平成17年度に供用開始し、10年以上が経過している。また、譲渡を受けた浄化槽については、設置後20年以上が経過しているものもあり、浄化槽施設の老朽化が進んでいるため、修繕が増加している。</t>
    <rPh sb="1" eb="4">
      <t>シチョウソン</t>
    </rPh>
    <rPh sb="4" eb="6">
      <t>セッチ</t>
    </rPh>
    <rPh sb="6" eb="8">
      <t>ジギョウ</t>
    </rPh>
    <rPh sb="11" eb="13">
      <t>ヘイセイ</t>
    </rPh>
    <rPh sb="15" eb="17">
      <t>ネンド</t>
    </rPh>
    <rPh sb="18" eb="20">
      <t>キョウヨウ</t>
    </rPh>
    <rPh sb="20" eb="22">
      <t>カイシ</t>
    </rPh>
    <rPh sb="26" eb="29">
      <t>ネンイジョウ</t>
    </rPh>
    <rPh sb="30" eb="32">
      <t>ケイカ</t>
    </rPh>
    <rPh sb="40" eb="42">
      <t>ジョウト</t>
    </rPh>
    <rPh sb="43" eb="44">
      <t>ウ</t>
    </rPh>
    <rPh sb="46" eb="49">
      <t>ジョウカソウ</t>
    </rPh>
    <rPh sb="55" eb="57">
      <t>セッチ</t>
    </rPh>
    <rPh sb="57" eb="58">
      <t>ゴ</t>
    </rPh>
    <rPh sb="60" eb="63">
      <t>ネンイジョウ</t>
    </rPh>
    <rPh sb="64" eb="66">
      <t>ケイカ</t>
    </rPh>
    <rPh sb="76" eb="79">
      <t>ジョウカソウ</t>
    </rPh>
    <rPh sb="79" eb="81">
      <t>シセツ</t>
    </rPh>
    <rPh sb="82" eb="85">
      <t>ロウキュウカ</t>
    </rPh>
    <rPh sb="86" eb="87">
      <t>スス</t>
    </rPh>
    <rPh sb="94" eb="96">
      <t>シュウゼン</t>
    </rPh>
    <rPh sb="97" eb="99">
      <t>ゾウカ</t>
    </rPh>
    <phoneticPr fontId="4"/>
  </si>
  <si>
    <t>　平成27年度に整備事業が終了し、今後必要となる更新投資を見据え、引き続き経費削減に取り組み、健全経営に向け努力する必要がある。
　また、資産状況を把握し健全な経営を行うため、公営企業会計の適用について取組を進める。</t>
    <rPh sb="1" eb="3">
      <t>ヘイセイ</t>
    </rPh>
    <rPh sb="5" eb="6">
      <t>ネン</t>
    </rPh>
    <rPh sb="6" eb="7">
      <t>ド</t>
    </rPh>
    <rPh sb="8" eb="10">
      <t>セイビ</t>
    </rPh>
    <rPh sb="10" eb="12">
      <t>ジギョウ</t>
    </rPh>
    <rPh sb="13" eb="15">
      <t>シュウリョウ</t>
    </rPh>
    <rPh sb="17" eb="19">
      <t>コンゴ</t>
    </rPh>
    <rPh sb="19" eb="21">
      <t>ヒツヨウ</t>
    </rPh>
    <rPh sb="24" eb="26">
      <t>コウシン</t>
    </rPh>
    <rPh sb="26" eb="28">
      <t>トウシ</t>
    </rPh>
    <rPh sb="29" eb="31">
      <t>ミス</t>
    </rPh>
    <rPh sb="33" eb="34">
      <t>ヒ</t>
    </rPh>
    <rPh sb="35" eb="36">
      <t>ツヅ</t>
    </rPh>
    <rPh sb="37" eb="39">
      <t>ケイヒ</t>
    </rPh>
    <rPh sb="39" eb="41">
      <t>サクゲン</t>
    </rPh>
    <rPh sb="42" eb="43">
      <t>ト</t>
    </rPh>
    <rPh sb="44" eb="45">
      <t>ク</t>
    </rPh>
    <rPh sb="47" eb="49">
      <t>ケンゼン</t>
    </rPh>
    <rPh sb="49" eb="51">
      <t>ケイエイ</t>
    </rPh>
    <rPh sb="52" eb="53">
      <t>ム</t>
    </rPh>
    <rPh sb="54" eb="56">
      <t>ドリョク</t>
    </rPh>
    <rPh sb="58" eb="60">
      <t>ヒツヨウ</t>
    </rPh>
    <rPh sb="69" eb="71">
      <t>シサン</t>
    </rPh>
    <rPh sb="71" eb="73">
      <t>ジョウキョウ</t>
    </rPh>
    <rPh sb="74" eb="76">
      <t>ハアク</t>
    </rPh>
    <rPh sb="77" eb="79">
      <t>ケンゼン</t>
    </rPh>
    <rPh sb="80" eb="82">
      <t>ケイエイ</t>
    </rPh>
    <rPh sb="83" eb="84">
      <t>オコナ</t>
    </rPh>
    <rPh sb="88" eb="90">
      <t>コウエイ</t>
    </rPh>
    <rPh sb="90" eb="92">
      <t>キギョウ</t>
    </rPh>
    <rPh sb="92" eb="94">
      <t>カイケイ</t>
    </rPh>
    <rPh sb="95" eb="97">
      <t>テキヨウ</t>
    </rPh>
    <rPh sb="101" eb="103">
      <t>トリクミ</t>
    </rPh>
    <rPh sb="104" eb="105">
      <t>スス</t>
    </rPh>
    <phoneticPr fontId="4"/>
  </si>
  <si>
    <t>　収益的収支比率は、当年度も約100％であり過去3年度と比較しても数値に特に変化はない。今後も、人口減少や節水志向等による使用料の減少や将来必要となる更新費用を見据え、健全経営を確保するため、維持管理費等の削減に引き続き取り組む必要がある。
　企業債残高対事業規模比率は、当年度以降も企業債の償還が進むことから、今後も逓減を示すものと考える。また、分流式下水道等に要する経費として地方債の全部を一般会計が負担しているため、類似団体や経年と比較し低くなっている。
　経費回収率は、例年より多少改善されたが、類似団体と比較しても低水準である。健全経営に向け汚水処理費用の削減に努める必要がある。
　汚水処理原価は、類似団体と比較し高くなっており、さらなる維持管理費の削減等により経営改善が必要である。
　施設利用率は、経年との比較では上昇しているが、類似団体との比較ではまだ大きな開きがある。今後も使用状況を注視する必要がある。
　水洗化率は、100％であり公共用水域の水質保全に繋がっている。</t>
    <rPh sb="1" eb="4">
      <t>シュウエキテキ</t>
    </rPh>
    <rPh sb="4" eb="6">
      <t>シュウシ</t>
    </rPh>
    <rPh sb="6" eb="8">
      <t>ヒリツ</t>
    </rPh>
    <rPh sb="10" eb="11">
      <t>トウ</t>
    </rPh>
    <rPh sb="11" eb="13">
      <t>ネンド</t>
    </rPh>
    <rPh sb="14" eb="15">
      <t>ヤク</t>
    </rPh>
    <rPh sb="22" eb="24">
      <t>カコ</t>
    </rPh>
    <rPh sb="25" eb="27">
      <t>ネンド</t>
    </rPh>
    <rPh sb="28" eb="30">
      <t>ヒカク</t>
    </rPh>
    <rPh sb="33" eb="35">
      <t>スウチ</t>
    </rPh>
    <rPh sb="36" eb="37">
      <t>トク</t>
    </rPh>
    <rPh sb="38" eb="40">
      <t>ヘンカ</t>
    </rPh>
    <rPh sb="44" eb="46">
      <t>コンゴ</t>
    </rPh>
    <rPh sb="48" eb="50">
      <t>ジンコウ</t>
    </rPh>
    <rPh sb="50" eb="52">
      <t>ゲンショウ</t>
    </rPh>
    <rPh sb="53" eb="55">
      <t>セッスイ</t>
    </rPh>
    <rPh sb="55" eb="58">
      <t>シコウトウ</t>
    </rPh>
    <rPh sb="61" eb="64">
      <t>シヨウリョウ</t>
    </rPh>
    <rPh sb="65" eb="67">
      <t>ゲンショウ</t>
    </rPh>
    <rPh sb="68" eb="70">
      <t>ショウライ</t>
    </rPh>
    <rPh sb="70" eb="72">
      <t>ヒツヨウ</t>
    </rPh>
    <rPh sb="75" eb="77">
      <t>コウシン</t>
    </rPh>
    <rPh sb="77" eb="79">
      <t>ヒヨウ</t>
    </rPh>
    <rPh sb="80" eb="82">
      <t>ミス</t>
    </rPh>
    <rPh sb="84" eb="86">
      <t>ケンゼン</t>
    </rPh>
    <rPh sb="86" eb="88">
      <t>ケイエイ</t>
    </rPh>
    <rPh sb="89" eb="91">
      <t>カクホ</t>
    </rPh>
    <rPh sb="96" eb="98">
      <t>イジ</t>
    </rPh>
    <rPh sb="98" eb="100">
      <t>カンリ</t>
    </rPh>
    <rPh sb="100" eb="102">
      <t>ヒトウ</t>
    </rPh>
    <rPh sb="103" eb="105">
      <t>サクゲン</t>
    </rPh>
    <rPh sb="106" eb="107">
      <t>ヒ</t>
    </rPh>
    <rPh sb="108" eb="109">
      <t>ツヅ</t>
    </rPh>
    <rPh sb="110" eb="111">
      <t>ト</t>
    </rPh>
    <rPh sb="112" eb="113">
      <t>ク</t>
    </rPh>
    <rPh sb="114" eb="116">
      <t>ヒツヨウ</t>
    </rPh>
    <rPh sb="149" eb="150">
      <t>スス</t>
    </rPh>
    <rPh sb="194" eb="196">
      <t>ゼンブ</t>
    </rPh>
    <rPh sb="232" eb="234">
      <t>ケイヒ</t>
    </rPh>
    <rPh sb="234" eb="236">
      <t>カイシュウ</t>
    </rPh>
    <rPh sb="236" eb="237">
      <t>リツ</t>
    </rPh>
    <rPh sb="239" eb="241">
      <t>レイネン</t>
    </rPh>
    <rPh sb="243" eb="245">
      <t>タショウ</t>
    </rPh>
    <rPh sb="245" eb="247">
      <t>カイゼン</t>
    </rPh>
    <rPh sb="252" eb="254">
      <t>ルイジ</t>
    </rPh>
    <rPh sb="254" eb="256">
      <t>ダンタイ</t>
    </rPh>
    <rPh sb="257" eb="259">
      <t>ヒカク</t>
    </rPh>
    <rPh sb="262" eb="265">
      <t>テイスイジュン</t>
    </rPh>
    <rPh sb="269" eb="271">
      <t>ケンゼン</t>
    </rPh>
    <rPh sb="271" eb="273">
      <t>ケイエイ</t>
    </rPh>
    <rPh sb="274" eb="275">
      <t>ム</t>
    </rPh>
    <rPh sb="276" eb="278">
      <t>オスイ</t>
    </rPh>
    <rPh sb="278" eb="280">
      <t>ショリ</t>
    </rPh>
    <rPh sb="280" eb="281">
      <t>ヒ</t>
    </rPh>
    <rPh sb="281" eb="282">
      <t>ヨウ</t>
    </rPh>
    <rPh sb="283" eb="285">
      <t>サクゲン</t>
    </rPh>
    <rPh sb="286" eb="287">
      <t>ツト</t>
    </rPh>
    <rPh sb="289" eb="291">
      <t>ヒツヨウ</t>
    </rPh>
    <rPh sb="297" eb="299">
      <t>オスイ</t>
    </rPh>
    <rPh sb="299" eb="301">
      <t>ショリ</t>
    </rPh>
    <rPh sb="301" eb="303">
      <t>ゲンカ</t>
    </rPh>
    <rPh sb="305" eb="307">
      <t>ルイジ</t>
    </rPh>
    <rPh sb="307" eb="309">
      <t>ダンタイ</t>
    </rPh>
    <rPh sb="310" eb="312">
      <t>ヒカク</t>
    </rPh>
    <rPh sb="313" eb="314">
      <t>タカ</t>
    </rPh>
    <rPh sb="325" eb="327">
      <t>イジ</t>
    </rPh>
    <rPh sb="327" eb="329">
      <t>カンリ</t>
    </rPh>
    <rPh sb="329" eb="330">
      <t>ヒ</t>
    </rPh>
    <rPh sb="331" eb="334">
      <t>サクゲントウ</t>
    </rPh>
    <rPh sb="337" eb="339">
      <t>ケイエイ</t>
    </rPh>
    <rPh sb="339" eb="341">
      <t>カイゼン</t>
    </rPh>
    <rPh sb="342" eb="344">
      <t>ヒツヨウ</t>
    </rPh>
    <rPh sb="350" eb="352">
      <t>シセツ</t>
    </rPh>
    <rPh sb="352" eb="354">
      <t>リヨウ</t>
    </rPh>
    <rPh sb="354" eb="355">
      <t>リツ</t>
    </rPh>
    <rPh sb="357" eb="359">
      <t>ケイネン</t>
    </rPh>
    <rPh sb="361" eb="363">
      <t>ヒカク</t>
    </rPh>
    <rPh sb="365" eb="367">
      <t>ジョウショウ</t>
    </rPh>
    <rPh sb="373" eb="375">
      <t>ルイジ</t>
    </rPh>
    <rPh sb="375" eb="377">
      <t>ダンタイ</t>
    </rPh>
    <rPh sb="379" eb="381">
      <t>ヒカク</t>
    </rPh>
    <rPh sb="385" eb="386">
      <t>オオ</t>
    </rPh>
    <rPh sb="388" eb="389">
      <t>ヒラ</t>
    </rPh>
    <rPh sb="394" eb="396">
      <t>コンゴ</t>
    </rPh>
    <rPh sb="397" eb="399">
      <t>シヨウ</t>
    </rPh>
    <rPh sb="399" eb="401">
      <t>ジョウキョウ</t>
    </rPh>
    <rPh sb="402" eb="404">
      <t>チュウシ</t>
    </rPh>
    <rPh sb="406" eb="408">
      <t>ヒツヨウ</t>
    </rPh>
    <rPh sb="414" eb="417">
      <t>スイセンカ</t>
    </rPh>
    <rPh sb="417" eb="418">
      <t>リツ</t>
    </rPh>
    <rPh sb="427" eb="430">
      <t>コウキョウヨウ</t>
    </rPh>
    <rPh sb="430" eb="432">
      <t>スイイキ</t>
    </rPh>
    <rPh sb="433" eb="435">
      <t>スイシツ</t>
    </rPh>
    <rPh sb="435" eb="437">
      <t>ホゼン</t>
    </rPh>
    <rPh sb="438" eb="439">
      <t>ツナ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</si>
</sst>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8A-46F3-BFF1-A62496D7D7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98A-46F3-BFF1-A62496D7D7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42.01</c:v>
                </c:pt>
                <c:pt idx="1">
                  <c:v>42.01</c:v>
                </c:pt>
                <c:pt idx="2">
                  <c:v>40.06</c:v>
                </c:pt>
                <c:pt idx="3">
                  <c:v>39.47</c:v>
                </c:pt>
                <c:pt idx="4">
                  <c:v>42.43</c:v>
                </c:pt>
              </c:numCache>
            </c:numRef>
          </c:val>
          <c:extLst>
            <c:ext xmlns:c16="http://schemas.microsoft.com/office/drawing/2014/chart" uri="{C3380CC4-5D6E-409C-BE32-E72D297353CC}">
              <c16:uniqueId val="{00000000-58C0-4C8F-BF94-F1FF438F557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58.19</c:v>
                </c:pt>
              </c:numCache>
            </c:numRef>
          </c:val>
          <c:smooth val="0"/>
          <c:extLst>
            <c:ext xmlns:c16="http://schemas.microsoft.com/office/drawing/2014/chart" uri="{C3380CC4-5D6E-409C-BE32-E72D297353CC}">
              <c16:uniqueId val="{00000001-58C0-4C8F-BF94-F1FF438F557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0AB-497D-B23F-A11BF5DAFA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87.8</c:v>
                </c:pt>
              </c:numCache>
            </c:numRef>
          </c:val>
          <c:smooth val="0"/>
          <c:extLst>
            <c:ext xmlns:c16="http://schemas.microsoft.com/office/drawing/2014/chart" uri="{C3380CC4-5D6E-409C-BE32-E72D297353CC}">
              <c16:uniqueId val="{00000001-20AB-497D-B23F-A11BF5DAFA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97.05</c:v>
                </c:pt>
                <c:pt idx="1">
                  <c:v>99.55</c:v>
                </c:pt>
                <c:pt idx="2">
                  <c:v>100</c:v>
                </c:pt>
                <c:pt idx="3">
                  <c:v>100.03</c:v>
                </c:pt>
                <c:pt idx="4">
                  <c:v>99.94</c:v>
                </c:pt>
              </c:numCache>
            </c:numRef>
          </c:val>
          <c:extLst>
            <c:ext xmlns:c16="http://schemas.microsoft.com/office/drawing/2014/chart" uri="{C3380CC4-5D6E-409C-BE32-E72D297353CC}">
              <c16:uniqueId val="{00000000-4D7D-45F6-BDAA-AC079093CD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7D-45F6-BDAA-AC079093CD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60-4C4C-9190-BB766CFE5C6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60-4C4C-9190-BB766CFE5C6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47-4820-AAC0-EC97FABAC16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47-4820-AAC0-EC97FABAC16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49-4ADE-BE86-777BA203AB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49-4ADE-BE86-777BA203AB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3C-401D-B17C-E9E444B0DA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3C-401D-B17C-E9E444B0DA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97.06</c:v>
                </c:pt>
                <c:pt idx="1">
                  <c:v>65.28</c:v>
                </c:pt>
                <c:pt idx="2">
                  <c:v>19.96</c:v>
                </c:pt>
                <c:pt idx="3">
                  <c:v>1.85</c:v>
                </c:pt>
                <c:pt idx="4" formatCode="#,##0.00;&quot;△&quot;#,##0.00">
                  <c:v>0</c:v>
                </c:pt>
              </c:numCache>
            </c:numRef>
          </c:val>
          <c:extLst>
            <c:ext xmlns:c16="http://schemas.microsoft.com/office/drawing/2014/chart" uri="{C3380CC4-5D6E-409C-BE32-E72D297353CC}">
              <c16:uniqueId val="{00000000-D9B1-4658-8082-1C449FEB40C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294.27</c:v>
                </c:pt>
              </c:numCache>
            </c:numRef>
          </c:val>
          <c:smooth val="0"/>
          <c:extLst>
            <c:ext xmlns:c16="http://schemas.microsoft.com/office/drawing/2014/chart" uri="{C3380CC4-5D6E-409C-BE32-E72D297353CC}">
              <c16:uniqueId val="{00000001-D9B1-4658-8082-1C449FEB40C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46.77</c:v>
                </c:pt>
                <c:pt idx="1">
                  <c:v>46.32</c:v>
                </c:pt>
                <c:pt idx="2">
                  <c:v>44.4</c:v>
                </c:pt>
                <c:pt idx="3">
                  <c:v>45.22</c:v>
                </c:pt>
                <c:pt idx="4">
                  <c:v>49.34</c:v>
                </c:pt>
              </c:numCache>
            </c:numRef>
          </c:val>
          <c:extLst>
            <c:ext xmlns:c16="http://schemas.microsoft.com/office/drawing/2014/chart" uri="{C3380CC4-5D6E-409C-BE32-E72D297353CC}">
              <c16:uniqueId val="{00000000-16E3-4C35-9F6D-3E3BFBBA405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60.59</c:v>
                </c:pt>
              </c:numCache>
            </c:numRef>
          </c:val>
          <c:smooth val="0"/>
          <c:extLst>
            <c:ext xmlns:c16="http://schemas.microsoft.com/office/drawing/2014/chart" uri="{C3380CC4-5D6E-409C-BE32-E72D297353CC}">
              <c16:uniqueId val="{00000001-16E3-4C35-9F6D-3E3BFBBA405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373.62</c:v>
                </c:pt>
                <c:pt idx="1">
                  <c:v>376.22</c:v>
                </c:pt>
                <c:pt idx="2">
                  <c:v>395.57</c:v>
                </c:pt>
                <c:pt idx="3">
                  <c:v>391.93</c:v>
                </c:pt>
                <c:pt idx="4">
                  <c:v>366.06</c:v>
                </c:pt>
              </c:numCache>
            </c:numRef>
          </c:val>
          <c:extLst>
            <c:ext xmlns:c16="http://schemas.microsoft.com/office/drawing/2014/chart" uri="{C3380CC4-5D6E-409C-BE32-E72D297353CC}">
              <c16:uniqueId val="{00000000-0556-41AF-8C55-59F102F8271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280.23</c:v>
                </c:pt>
              </c:numCache>
            </c:numRef>
          </c:val>
          <c:smooth val="0"/>
          <c:extLst>
            <c:ext xmlns:c16="http://schemas.microsoft.com/office/drawing/2014/chart" uri="{C3380CC4-5D6E-409C-BE32-E72D297353CC}">
              <c16:uniqueId val="{00000001-0556-41AF-8C55-59F102F8271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浜田市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52605</v>
      </c>
      <c r="AM8" s="51"/>
      <c r="AN8" s="51"/>
      <c r="AO8" s="51"/>
      <c r="AP8" s="51"/>
      <c r="AQ8" s="51"/>
      <c r="AR8" s="51"/>
      <c r="AS8" s="51"/>
      <c r="AT8" s="46">
        <f>データ!T6</f>
        <v>690.68</v>
      </c>
      <c r="AU8" s="46"/>
      <c r="AV8" s="46"/>
      <c r="AW8" s="46"/>
      <c r="AX8" s="46"/>
      <c r="AY8" s="46"/>
      <c r="AZ8" s="46"/>
      <c r="BA8" s="46"/>
      <c r="BB8" s="46">
        <f>データ!U6</f>
        <v>76.16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2.21</v>
      </c>
      <c r="Q10" s="46"/>
      <c r="R10" s="46"/>
      <c r="S10" s="46"/>
      <c r="T10" s="46"/>
      <c r="U10" s="46"/>
      <c r="V10" s="46"/>
      <c r="W10" s="46">
        <f>データ!Q6</f>
        <v>100</v>
      </c>
      <c r="X10" s="46"/>
      <c r="Y10" s="46"/>
      <c r="Z10" s="46"/>
      <c r="AA10" s="46"/>
      <c r="AB10" s="46"/>
      <c r="AC10" s="46"/>
      <c r="AD10" s="51">
        <f>データ!R6</f>
        <v>3025</v>
      </c>
      <c r="AE10" s="51"/>
      <c r="AF10" s="51"/>
      <c r="AG10" s="51"/>
      <c r="AH10" s="51"/>
      <c r="AI10" s="51"/>
      <c r="AJ10" s="51"/>
      <c r="AK10" s="2"/>
      <c r="AL10" s="51">
        <f>データ!V6</f>
        <v>1151</v>
      </c>
      <c r="AM10" s="51"/>
      <c r="AN10" s="51"/>
      <c r="AO10" s="51"/>
      <c r="AP10" s="51"/>
      <c r="AQ10" s="51"/>
      <c r="AR10" s="51"/>
      <c r="AS10" s="51"/>
      <c r="AT10" s="46">
        <f>データ!W6</f>
        <v>350.25</v>
      </c>
      <c r="AU10" s="46"/>
      <c r="AV10" s="46"/>
      <c r="AW10" s="46"/>
      <c r="AX10" s="46"/>
      <c r="AY10" s="46"/>
      <c r="AZ10" s="46"/>
      <c r="BA10" s="46"/>
      <c r="BB10" s="46">
        <f>データ!X6</f>
        <v>3.29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45</v>
      </c>
      <c r="N86" s="26" t="s">
        <v>44</v>
      </c>
      <c r="O86" s="26" t="str">
        <f>データ!EO6</f>
        <v>【-】</v>
      </c>
    </row>
  </sheetData>
  <sheetProtection algorithmName="SHA-512" hashValue="TwXBcTPiXZYpwVR3dQ3EjLKVQsHuDjy04PntZvvgsBPg+R+qtl77WA1ToOhdp9ZyXDhpR4Ni3WlYEtrUqS9hAA==" saltValue="djzNeUq9xUQvntxj56Q1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322024</v>
      </c>
      <c r="D6" s="33">
        <f t="shared" si="3"/>
        <v>47</v>
      </c>
      <c r="E6" s="33">
        <f t="shared" si="3"/>
        <v>18</v>
      </c>
      <c r="F6" s="33">
        <f t="shared" si="3"/>
        <v>0</v>
      </c>
      <c r="G6" s="33">
        <f t="shared" si="3"/>
        <v>0</v>
      </c>
      <c r="H6" s="33" t="str">
        <f t="shared" si="3"/>
        <v>島根県　浜田市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2.21</v>
      </c>
      <c r="Q6" s="34">
        <f t="shared" si="3"/>
        <v>100</v>
      </c>
      <c r="R6" s="34">
        <f t="shared" si="3"/>
        <v>3025</v>
      </c>
      <c r="S6" s="34">
        <f t="shared" si="3"/>
        <v>52605</v>
      </c>
      <c r="T6" s="34">
        <f t="shared" si="3"/>
        <v>690.68</v>
      </c>
      <c r="U6" s="34">
        <f t="shared" si="3"/>
        <v>76.16</v>
      </c>
      <c r="V6" s="34">
        <f t="shared" si="3"/>
        <v>1151</v>
      </c>
      <c r="W6" s="34">
        <f t="shared" si="3"/>
        <v>350.25</v>
      </c>
      <c r="X6" s="34">
        <f t="shared" si="3"/>
        <v>3.29</v>
      </c>
      <c r="Y6" s="35">
        <f>IF(Y7="",NA(),Y7)</f>
        <v>97.05</v>
      </c>
      <c r="Z6" s="35">
        <f t="shared" ref="Z6:AH6" si="4">IF(Z7="",NA(),Z7)</f>
        <v>99.55</v>
      </c>
      <c r="AA6" s="35">
        <f t="shared" si="4"/>
        <v>100</v>
      </c>
      <c r="AB6" s="35">
        <f t="shared" si="4"/>
        <v>100.03</v>
      </c>
      <c r="AC6" s="35">
        <f t="shared" si="4"/>
        <v>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97.06</v>
      </c>
      <c r="BG6" s="35">
        <f t="shared" ref="BG6:BO6" si="7">IF(BG7="",NA(),BG7)</f>
        <v>65.28</v>
      </c>
      <c r="BH6" s="35">
        <f t="shared" si="7"/>
        <v>19.96</v>
      </c>
      <c r="BI6" s="35">
        <f t="shared" si="7"/>
        <v>1.85</v>
      </c>
      <c r="BJ6" s="34">
        <f t="shared" si="7"/>
        <v>0</v>
      </c>
      <c r="BK6" s="35">
        <f t="shared" si="7"/>
        <v>413.5</v>
      </c>
      <c r="BL6" s="35">
        <f t="shared" si="7"/>
        <v>407.42</v>
      </c>
      <c r="BM6" s="35">
        <f t="shared" si="7"/>
        <v>386.46</v>
      </c>
      <c r="BN6" s="35">
        <f t="shared" si="7"/>
        <v>421.25</v>
      </c>
      <c r="BO6" s="35">
        <f t="shared" si="7"/>
        <v>294.27</v>
      </c>
      <c r="BP6" s="34" t="str">
        <f>IF(BP7="","",IF(BP7="-","【-】","【"&amp;SUBSTITUTE(TEXT(BP7,"#,##0.00"),"-","△")&amp;"】"))</f>
        <v>【314.13】</v>
      </c>
      <c r="BQ6" s="35">
        <f>IF(BQ7="",NA(),BQ7)</f>
        <v>46.77</v>
      </c>
      <c r="BR6" s="35">
        <f t="shared" ref="BR6:BZ6" si="8">IF(BR7="",NA(),BR7)</f>
        <v>46.32</v>
      </c>
      <c r="BS6" s="35">
        <f t="shared" si="8"/>
        <v>44.4</v>
      </c>
      <c r="BT6" s="35">
        <f t="shared" si="8"/>
        <v>45.22</v>
      </c>
      <c r="BU6" s="35">
        <f t="shared" si="8"/>
        <v>49.34</v>
      </c>
      <c r="BV6" s="35">
        <f t="shared" si="8"/>
        <v>55.84</v>
      </c>
      <c r="BW6" s="35">
        <f t="shared" si="8"/>
        <v>57.08</v>
      </c>
      <c r="BX6" s="35">
        <f t="shared" si="8"/>
        <v>55.85</v>
      </c>
      <c r="BY6" s="35">
        <f t="shared" si="8"/>
        <v>53.23</v>
      </c>
      <c r="BZ6" s="35">
        <f t="shared" si="8"/>
        <v>60.59</v>
      </c>
      <c r="CA6" s="34" t="str">
        <f>IF(CA7="","",IF(CA7="-","【-】","【"&amp;SUBSTITUTE(TEXT(CA7,"#,##0.00"),"-","△")&amp;"】"))</f>
        <v>【58.42】</v>
      </c>
      <c r="CB6" s="35">
        <f>IF(CB7="",NA(),CB7)</f>
        <v>373.62</v>
      </c>
      <c r="CC6" s="35">
        <f t="shared" ref="CC6:CK6" si="9">IF(CC7="",NA(),CC7)</f>
        <v>376.22</v>
      </c>
      <c r="CD6" s="35">
        <f t="shared" si="9"/>
        <v>395.57</v>
      </c>
      <c r="CE6" s="35">
        <f t="shared" si="9"/>
        <v>391.93</v>
      </c>
      <c r="CF6" s="35">
        <f t="shared" si="9"/>
        <v>366.06</v>
      </c>
      <c r="CG6" s="35">
        <f t="shared" si="9"/>
        <v>287.57</v>
      </c>
      <c r="CH6" s="35">
        <f t="shared" si="9"/>
        <v>286.86</v>
      </c>
      <c r="CI6" s="35">
        <f t="shared" si="9"/>
        <v>287.91000000000003</v>
      </c>
      <c r="CJ6" s="35">
        <f t="shared" si="9"/>
        <v>283.3</v>
      </c>
      <c r="CK6" s="35">
        <f t="shared" si="9"/>
        <v>280.23</v>
      </c>
      <c r="CL6" s="34" t="str">
        <f>IF(CL7="","",IF(CL7="-","【-】","【"&amp;SUBSTITUTE(TEXT(CL7,"#,##0.00"),"-","△")&amp;"】"))</f>
        <v>【282.28】</v>
      </c>
      <c r="CM6" s="35">
        <f>IF(CM7="",NA(),CM7)</f>
        <v>42.01</v>
      </c>
      <c r="CN6" s="35">
        <f t="shared" ref="CN6:CV6" si="10">IF(CN7="",NA(),CN7)</f>
        <v>42.01</v>
      </c>
      <c r="CO6" s="35">
        <f t="shared" si="10"/>
        <v>40.06</v>
      </c>
      <c r="CP6" s="35">
        <f t="shared" si="10"/>
        <v>39.47</v>
      </c>
      <c r="CQ6" s="35">
        <f t="shared" si="10"/>
        <v>42.43</v>
      </c>
      <c r="CR6" s="35">
        <f t="shared" si="10"/>
        <v>61.55</v>
      </c>
      <c r="CS6" s="35">
        <f t="shared" si="10"/>
        <v>57.22</v>
      </c>
      <c r="CT6" s="35">
        <f t="shared" si="10"/>
        <v>54.93</v>
      </c>
      <c r="CU6" s="35">
        <f t="shared" si="10"/>
        <v>55.96</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322024</v>
      </c>
      <c r="D7" s="37">
        <v>47</v>
      </c>
      <c r="E7" s="37">
        <v>18</v>
      </c>
      <c r="F7" s="37">
        <v>0</v>
      </c>
      <c r="G7" s="37">
        <v>0</v>
      </c>
      <c r="H7" s="37" t="s">
        <v>99</v>
      </c>
      <c r="I7" s="37" t="s">
        <v>100</v>
      </c>
      <c r="J7" s="37" t="s">
        <v>101</v>
      </c>
      <c r="K7" s="37" t="s">
        <v>102</v>
      </c>
      <c r="L7" s="37" t="s">
        <v>103</v>
      </c>
      <c r="M7" s="37" t="s">
        <v>104</v>
      </c>
      <c r="N7" s="38" t="s">
        <v>105</v>
      </c>
      <c r="O7" s="38" t="s">
        <v>106</v>
      </c>
      <c r="P7" s="38">
        <v>2.21</v>
      </c>
      <c r="Q7" s="38">
        <v>100</v>
      </c>
      <c r="R7" s="38">
        <v>3025</v>
      </c>
      <c r="S7" s="38">
        <v>52605</v>
      </c>
      <c r="T7" s="38">
        <v>690.68</v>
      </c>
      <c r="U7" s="38">
        <v>76.16</v>
      </c>
      <c r="V7" s="38">
        <v>1151</v>
      </c>
      <c r="W7" s="38">
        <v>350.25</v>
      </c>
      <c r="X7" s="38">
        <v>3.29</v>
      </c>
      <c r="Y7" s="38">
        <v>97.05</v>
      </c>
      <c r="Z7" s="38">
        <v>99.55</v>
      </c>
      <c r="AA7" s="38">
        <v>100</v>
      </c>
      <c r="AB7" s="38">
        <v>100.03</v>
      </c>
      <c r="AC7" s="38">
        <v>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97.06</v>
      </c>
      <c r="BG7" s="38">
        <v>65.28</v>
      </c>
      <c r="BH7" s="38">
        <v>19.96</v>
      </c>
      <c r="BI7" s="38">
        <v>1.85</v>
      </c>
      <c r="BJ7" s="38">
        <v>0</v>
      </c>
      <c r="BK7" s="38">
        <v>413.5</v>
      </c>
      <c r="BL7" s="38">
        <v>407.42</v>
      </c>
      <c r="BM7" s="38">
        <v>386.46</v>
      </c>
      <c r="BN7" s="38">
        <v>421.25</v>
      </c>
      <c r="BO7" s="38">
        <v>294.27</v>
      </c>
      <c r="BP7" s="38">
        <v>314.13</v>
      </c>
      <c r="BQ7" s="38">
        <v>46.77</v>
      </c>
      <c r="BR7" s="38">
        <v>46.32</v>
      </c>
      <c r="BS7" s="38">
        <v>44.4</v>
      </c>
      <c r="BT7" s="38">
        <v>45.22</v>
      </c>
      <c r="BU7" s="38">
        <v>49.34</v>
      </c>
      <c r="BV7" s="38">
        <v>55.84</v>
      </c>
      <c r="BW7" s="38">
        <v>57.08</v>
      </c>
      <c r="BX7" s="38">
        <v>55.85</v>
      </c>
      <c r="BY7" s="38">
        <v>53.23</v>
      </c>
      <c r="BZ7" s="38">
        <v>60.59</v>
      </c>
      <c r="CA7" s="38">
        <v>58.42</v>
      </c>
      <c r="CB7" s="38">
        <v>373.62</v>
      </c>
      <c r="CC7" s="38">
        <v>376.22</v>
      </c>
      <c r="CD7" s="38">
        <v>395.57</v>
      </c>
      <c r="CE7" s="38">
        <v>391.93</v>
      </c>
      <c r="CF7" s="38">
        <v>366.06</v>
      </c>
      <c r="CG7" s="38">
        <v>287.57</v>
      </c>
      <c r="CH7" s="38">
        <v>286.86</v>
      </c>
      <c r="CI7" s="38">
        <v>287.91000000000003</v>
      </c>
      <c r="CJ7" s="38">
        <v>283.3</v>
      </c>
      <c r="CK7" s="38">
        <v>280.23</v>
      </c>
      <c r="CL7" s="38">
        <v>282.27999999999997</v>
      </c>
      <c r="CM7" s="38">
        <v>42.01</v>
      </c>
      <c r="CN7" s="38">
        <v>42.01</v>
      </c>
      <c r="CO7" s="38">
        <v>40.06</v>
      </c>
      <c r="CP7" s="38">
        <v>39.47</v>
      </c>
      <c r="CQ7" s="38">
        <v>42.43</v>
      </c>
      <c r="CR7" s="38">
        <v>61.55</v>
      </c>
      <c r="CS7" s="38">
        <v>57.22</v>
      </c>
      <c r="CT7" s="38">
        <v>54.93</v>
      </c>
      <c r="CU7" s="38">
        <v>55.96</v>
      </c>
      <c r="CV7" s="38">
        <v>58.19</v>
      </c>
      <c r="CW7" s="38">
        <v>57.83</v>
      </c>
      <c r="CX7" s="38">
        <v>100</v>
      </c>
      <c r="CY7" s="38">
        <v>100</v>
      </c>
      <c r="CZ7" s="38">
        <v>100</v>
      </c>
      <c r="DA7" s="38">
        <v>100</v>
      </c>
      <c r="DB7" s="38">
        <v>100</v>
      </c>
      <c r="DC7" s="38">
        <v>67.489999999999995</v>
      </c>
      <c r="DD7" s="38">
        <v>67.290000000000006</v>
      </c>
      <c r="DE7" s="38">
        <v>65.569999999999993</v>
      </c>
      <c r="DF7" s="38">
        <v>60.12</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麻菜美</cp:lastModifiedBy>
  <cp:lastPrinted>2022-01-25T00:27:58Z</cp:lastPrinted>
  <dcterms:created xsi:type="dcterms:W3CDTF">2021-12-03T08:11:02Z</dcterms:created>
  <dcterms:modified xsi:type="dcterms:W3CDTF">2022-01-28T04:27:00Z</dcterms:modified>
  <cp:category/>
</cp:coreProperties>
</file>