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intra1\下水\令和2年度_下水道課\01_令和2年度_管理係\★経営比較分析\R02(R01決）\比較分析表シート(分析後)\"/>
    </mc:Choice>
  </mc:AlternateContent>
  <xr:revisionPtr revIDLastSave="0" documentId="13_ncr:1_{92DE80BC-9010-4A1E-9337-56C683A3E7C8}" xr6:coauthVersionLast="45" xr6:coauthVersionMax="45" xr10:uidLastSave="{00000000-0000-0000-0000-000000000000}"/>
  <workbookProtection workbookAlgorithmName="SHA-512" workbookHashValue="Cg1awIH2+mRVpTzgeDKgN3TaqTIjy4vhsTkUXr5eDJHM9AqiQbFEZNaWIwnEPxin0TDXHN/UXpyMFNiLVW/d0Q==" workbookSaltValue="i2y4gkFHFTCgpBptjiygxg==" workbookSpinCount="100000" lockStructure="1"/>
  <bookViews>
    <workbookView xWindow="-120" yWindow="-120" windowWidth="24240" windowHeight="1314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AL10" i="4" s="1"/>
  <c r="U6" i="5"/>
  <c r="BB8" i="4" s="1"/>
  <c r="T6" i="5"/>
  <c r="S6" i="5"/>
  <c r="AL8" i="4" s="1"/>
  <c r="R6" i="5"/>
  <c r="AD10" i="4" s="1"/>
  <c r="Q6" i="5"/>
  <c r="W10" i="4" s="1"/>
  <c r="P6" i="5"/>
  <c r="O6" i="5"/>
  <c r="I10" i="4" s="1"/>
  <c r="N6" i="5"/>
  <c r="B10" i="4" s="1"/>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BB10" i="4"/>
  <c r="P10" i="4"/>
  <c r="AT8" i="4"/>
  <c r="W8" i="4"/>
  <c r="B6" i="4"/>
</calcChain>
</file>

<file path=xl/sharedStrings.xml><?xml version="1.0" encoding="utf-8"?>
<sst xmlns="http://schemas.openxmlformats.org/spreadsheetml/2006/main" count="247" uniqueCount="118">
  <si>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</si>
  <si>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</si>
  <si>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</si>
  <si>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</si>
  <si>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</si>
  <si>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</si>
  <si>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</si>
  <si>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</si>
  <si>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</si>
  <si>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</si>
  <si>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</si>
  <si>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</si>
  <si>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</si>
  <si>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</si>
  <si>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</si>
  <si>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</si>
  <si>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</si>
  <si>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</si>
  <si>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</si>
  <si>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</si>
  <si>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</si>
  <si>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</si>
  <si>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</si>
  <si>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</si>
  <si>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</si>
  <si>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</si>
  <si>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</si>
  <si>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</si>
  <si>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</si>
  <si>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</si>
  <si>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</si>
  <si>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</si>
  <si>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</si>
  <si>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</si>
  <si>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</si>
  <si>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</si>
  <si>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</si>
  <si>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</si>
  <si>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</si>
  <si>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</si>
  <si>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</si>
  <si>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</si>
  <si>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</si>
  <si>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</si>
  <si>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</si>
  <si>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</si>
  <si>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</si>
  <si>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</si>
  <si>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</si>
  <si>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</si>
  <si>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</si>
  <si>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</si>
  <si>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</si>
  <si>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</si>
  <si>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</si>
  <si>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</si>
  <si>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</si>
  <si>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</si>
  <si>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</si>
  <si>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</si>
  <si>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</si>
  <si>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</si>
  <si>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</si>
  <si>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</si>
  <si>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</si>
  <si>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</si>
  <si>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</si>
  <si>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</si>
  <si>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</si>
  <si>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</si>
  <si>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</si>
  <si>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</si>
  <si>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</si>
  <si>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</si>
  <si>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</si>
  <si>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</si>
  <si>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</si>
  <si>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</si>
  <si>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</si>
  <si>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</si>
  <si>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</si>
  <si>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</si>
  <si>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</si>
  <si>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</si>
  <si>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</si>
  <si>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</si>
  <si>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</si>
  <si>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</si>
  <si>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</si>
  <si>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</si>
  <si>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</si>
  <si>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</si>
  <si>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</si>
  <si>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</si>
  <si>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</si>
  <si>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</si>
  <si>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</si>
  <si>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江津市</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</si>
  <si>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</si>
  <si>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</si>
  <si>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</si>
  <si>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</si>
  <si>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</si>
  <si>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</si>
  <si>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</si>
  <si>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</si>
  <si>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</si>
  <si>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</si>
  <si>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</si>
  <si>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</si>
  <si>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</si>
  <si>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</si>
  <si>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</si>
  <si>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</si>
  <si>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</si>
  <si>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市は地方公営企業法非適用につき、会計上の固定資産の減価償却を行っていないため、有形固定資産減価償却率の数値は出ていないが、実質は減価償却を行っており、この数値は法適用後に年々上昇していくと推測される。また、当施設はH13に供用開始したが、管路は浄化槽本体と一体資産であり、管渠としての資産登録がないため、今後、この施設における管路老朽化率の数値は今後も算出されない。今後は、既存施設の長寿命化を図っていくとともに、施設更新の際は、将来需要の予測を踏まえて、施設・設備の性能の合理化などを検討していく必要があり、将来的に使用の見込みがないものについては廃止を検討する必要がある。</t>
    <rPh sb="1" eb="2">
      <t>ホン</t>
    </rPh>
    <rPh sb="105" eb="108">
      <t>トウシセツ</t>
    </rPh>
    <rPh sb="121" eb="123">
      <t>カンロ</t>
    </rPh>
    <rPh sb="124" eb="127">
      <t>ジョウカソウ</t>
    </rPh>
    <rPh sb="127" eb="129">
      <t>ホンタイ</t>
    </rPh>
    <rPh sb="130" eb="132">
      <t>イッタイ</t>
    </rPh>
    <rPh sb="132" eb="134">
      <t>シサン</t>
    </rPh>
    <rPh sb="138" eb="140">
      <t>カンキョ</t>
    </rPh>
    <rPh sb="144" eb="146">
      <t>シサン</t>
    </rPh>
    <rPh sb="146" eb="148">
      <t>トウロク</t>
    </rPh>
    <rPh sb="154" eb="156">
      <t>コンゴ</t>
    </rPh>
    <rPh sb="159" eb="161">
      <t>シセツ</t>
    </rPh>
    <rPh sb="165" eb="167">
      <t>カンロ</t>
    </rPh>
    <rPh sb="167" eb="169">
      <t>ロウキュウ</t>
    </rPh>
    <rPh sb="169" eb="170">
      <t>カ</t>
    </rPh>
    <rPh sb="170" eb="171">
      <t>リツ</t>
    </rPh>
    <rPh sb="172" eb="174">
      <t>スウチ</t>
    </rPh>
    <rPh sb="175" eb="177">
      <t>コンゴ</t>
    </rPh>
    <rPh sb="178" eb="180">
      <t>サンシュツ</t>
    </rPh>
    <rPh sb="257" eb="259">
      <t>ショウライ</t>
    </rPh>
    <rPh sb="259" eb="260">
      <t>テキ</t>
    </rPh>
    <rPh sb="261" eb="263">
      <t>シヨウ</t>
    </rPh>
    <rPh sb="264" eb="266">
      <t>ミコ</t>
    </rPh>
    <rPh sb="277" eb="279">
      <t>ハイシ</t>
    </rPh>
    <rPh sb="280" eb="282">
      <t>ケントウ</t>
    </rPh>
    <rPh sb="284" eb="286">
      <t>ヒツヨウ</t>
    </rPh>
    <phoneticPr fontId="4"/>
  </si>
  <si>
    <t>　①収益的収支比率は、営業収益のうち使用料収入は料金改定により微増となった。営業外収益のうち一般会計繰入金はR1は一般会計からの補填を増額したことにより、総収益が約4,000千円増となった。一方の費用は修繕費の減により、総費用が約1,800千円の減となったことで、比率はH29以前までの水準に戻った。④企業債残高対事業規模比率については、企業債の全額を一般会計から繰入しているため、数値は0である。⑤経費回収率は低下傾向であるが、使用料収入微増に対して修繕費が減少したことにより数値は改善した。しかし、全国平均及び類似団体平均より高い水準で推移しており、今後も汚水処理費の削減が必要である。債務残高は、H23をピークに減少しているが、財源はすべて一般会計繰入金で賄っている。⑥汚水処理原価は全国平均及び類似団体平均より高い値で推移している。R1は維持管理費用が減少したことで数値が改善したが、今後も他団体より原価が高くなる傾向は変わらず、さらなる維持管理費の削減が必要となる。⑦施設利用率は、全国平均よりも低い水準となっているが、今後も人口減少により数値は低くなることが予想される。⑧接続している住戸のすべてが水洗便所を設置している。今後は維持管理費の削減を図り、施設修繕等の財源確保のための料金改定を検討する必要がある。さらに施設維持管理については、一部住戸の施設廃止を含めた経営の効率化を検討する。</t>
    <rPh sb="11" eb="13">
      <t>エイギョウ</t>
    </rPh>
    <rPh sb="13" eb="15">
      <t>シュウエキ</t>
    </rPh>
    <rPh sb="18" eb="21">
      <t>シヨウリョウ</t>
    </rPh>
    <rPh sb="21" eb="23">
      <t>シュウニュウ</t>
    </rPh>
    <rPh sb="24" eb="26">
      <t>リョウキン</t>
    </rPh>
    <rPh sb="26" eb="28">
      <t>カイテイ</t>
    </rPh>
    <rPh sb="31" eb="33">
      <t>ビゾウ</t>
    </rPh>
    <rPh sb="77" eb="80">
      <t>ソウシュウエキ</t>
    </rPh>
    <rPh sb="81" eb="82">
      <t>ヤク</t>
    </rPh>
    <rPh sb="87" eb="88">
      <t>セン</t>
    </rPh>
    <rPh sb="88" eb="89">
      <t>エン</t>
    </rPh>
    <rPh sb="89" eb="90">
      <t>ゾウ</t>
    </rPh>
    <rPh sb="95" eb="97">
      <t>イッポウ</t>
    </rPh>
    <rPh sb="98" eb="100">
      <t>ヒヨウ</t>
    </rPh>
    <rPh sb="101" eb="103">
      <t>シュウゼン</t>
    </rPh>
    <rPh sb="103" eb="104">
      <t>ヒ</t>
    </rPh>
    <rPh sb="105" eb="106">
      <t>ゲン</t>
    </rPh>
    <rPh sb="110" eb="113">
      <t>ソウヒヨウ</t>
    </rPh>
    <rPh sb="114" eb="115">
      <t>ヤク</t>
    </rPh>
    <rPh sb="120" eb="121">
      <t>セン</t>
    </rPh>
    <rPh sb="121" eb="122">
      <t>エン</t>
    </rPh>
    <rPh sb="123" eb="124">
      <t>ゲン</t>
    </rPh>
    <rPh sb="132" eb="134">
      <t>ヒリツ</t>
    </rPh>
    <rPh sb="146" eb="147">
      <t>モド</t>
    </rPh>
    <rPh sb="169" eb="171">
      <t>キギョウ</t>
    </rPh>
    <rPh sb="171" eb="172">
      <t>サイ</t>
    </rPh>
    <rPh sb="173" eb="175">
      <t>ゼンガク</t>
    </rPh>
    <rPh sb="176" eb="178">
      <t>イッパン</t>
    </rPh>
    <rPh sb="178" eb="180">
      <t>カイケイ</t>
    </rPh>
    <rPh sb="182" eb="184">
      <t>クリイレ</t>
    </rPh>
    <rPh sb="191" eb="193">
      <t>スウチ</t>
    </rPh>
    <rPh sb="215" eb="218">
      <t>シヨウリョウ</t>
    </rPh>
    <rPh sb="218" eb="220">
      <t>シュウニュウ</t>
    </rPh>
    <rPh sb="220" eb="222">
      <t>ビゾウ</t>
    </rPh>
    <rPh sb="223" eb="224">
      <t>タイ</t>
    </rPh>
    <rPh sb="265" eb="266">
      <t>タカ</t>
    </rPh>
    <rPh sb="277" eb="279">
      <t>コンゴ</t>
    </rPh>
    <rPh sb="345" eb="347">
      <t>ゼンコク</t>
    </rPh>
    <rPh sb="347" eb="349">
      <t>ヘイキン</t>
    </rPh>
    <rPh sb="349" eb="350">
      <t>オヨ</t>
    </rPh>
    <rPh sb="373" eb="375">
      <t>イジ</t>
    </rPh>
    <rPh sb="375" eb="377">
      <t>カンリ</t>
    </rPh>
    <rPh sb="377" eb="379">
      <t>ヒヨウ</t>
    </rPh>
    <rPh sb="380" eb="382">
      <t>ゲンショウ</t>
    </rPh>
    <rPh sb="387" eb="389">
      <t>スウチ</t>
    </rPh>
    <rPh sb="390" eb="392">
      <t>カイゼン</t>
    </rPh>
    <rPh sb="396" eb="398">
      <t>コンゴ</t>
    </rPh>
    <rPh sb="399" eb="400">
      <t>タ</t>
    </rPh>
    <rPh sb="400" eb="402">
      <t>ダンタイ</t>
    </rPh>
    <rPh sb="404" eb="406">
      <t>ゲンカ</t>
    </rPh>
    <rPh sb="407" eb="408">
      <t>タカ</t>
    </rPh>
    <rPh sb="411" eb="413">
      <t>ケイコウ</t>
    </rPh>
    <rPh sb="414" eb="415">
      <t>カ</t>
    </rPh>
    <rPh sb="465" eb="467">
      <t>コンゴ</t>
    </rPh>
    <rPh sb="468" eb="470">
      <t>ジンコウ</t>
    </rPh>
    <rPh sb="470" eb="472">
      <t>ゲンショウ</t>
    </rPh>
    <rPh sb="475" eb="477">
      <t>スウチ</t>
    </rPh>
    <rPh sb="478" eb="479">
      <t>ヒク</t>
    </rPh>
    <rPh sb="485" eb="487">
      <t>ヨソウ</t>
    </rPh>
    <rPh sb="492" eb="494">
      <t>セツゾク</t>
    </rPh>
    <rPh sb="498" eb="500">
      <t>ジュウコ</t>
    </rPh>
    <rPh sb="532" eb="534">
      <t>シセツ</t>
    </rPh>
    <rPh sb="534" eb="536">
      <t>シュウゼン</t>
    </rPh>
    <rPh sb="536" eb="537">
      <t>トウ</t>
    </rPh>
    <rPh sb="538" eb="540">
      <t>ザイゲン</t>
    </rPh>
    <rPh sb="540" eb="542">
      <t>カクホ</t>
    </rPh>
    <rPh sb="546" eb="548">
      <t>リョウキン</t>
    </rPh>
    <rPh sb="548" eb="550">
      <t>カイテイ</t>
    </rPh>
    <rPh sb="551" eb="553">
      <t>ケントウ</t>
    </rPh>
    <rPh sb="555" eb="557">
      <t>ヒツヨウ</t>
    </rPh>
    <rPh sb="566" eb="568">
      <t>イジ</t>
    </rPh>
    <rPh sb="568" eb="570">
      <t>カンリ</t>
    </rPh>
    <phoneticPr fontId="4"/>
  </si>
  <si>
    <t>　個別排水処理事業の処理区は、桜江区域の集合処理区域外のエリアにおいて個別の住宅施設等に5人槽から60人槽までの合併処理浄化槽129基を設置し、施設整備事業はH23に完了し、維持管理を行っている。R1は料金改定により、一定の使用料収入増となった。
　処理区域内の人口は減少の一途となり、料金改定による使用料収入増以外、急激な増は見込めない状況にある。収支の均衡を保つために一般会計からの繰入金に依存しており、その経営体質は地方公営企業法適用後も変わらないと予想される。今後は施設の長寿命化対策及び更新への投資が必要となってくる。その費用を賄うため、中長期的な視点で、適正な料金設定について検討し、持続可能な施設となるよう、経常経費の削減など経営改善に向けた取り組みが必要である。また、使用されない施設が今後発生する可能性もあり、施設の一部廃止を検討する必要がある。今後は、事業経営に企業会計方式を早期に導入して、さらなる経営の効率化と改善を図っていく。</t>
    <rPh sb="1" eb="3">
      <t>コベツ</t>
    </rPh>
    <rPh sb="3" eb="5">
      <t>ハイスイ</t>
    </rPh>
    <rPh sb="5" eb="7">
      <t>ショリ</t>
    </rPh>
    <rPh sb="7" eb="9">
      <t>ジギョウ</t>
    </rPh>
    <rPh sb="10" eb="12">
      <t>ショリ</t>
    </rPh>
    <rPh sb="12" eb="13">
      <t>ク</t>
    </rPh>
    <rPh sb="15" eb="17">
      <t>サクラエ</t>
    </rPh>
    <rPh sb="17" eb="19">
      <t>クイキ</t>
    </rPh>
    <rPh sb="20" eb="22">
      <t>シュウゴウ</t>
    </rPh>
    <rPh sb="22" eb="24">
      <t>ショリ</t>
    </rPh>
    <rPh sb="24" eb="26">
      <t>クイキ</t>
    </rPh>
    <rPh sb="26" eb="27">
      <t>ガイ</t>
    </rPh>
    <rPh sb="35" eb="37">
      <t>コベツ</t>
    </rPh>
    <rPh sb="38" eb="40">
      <t>ジュウタク</t>
    </rPh>
    <rPh sb="40" eb="42">
      <t>シセツ</t>
    </rPh>
    <rPh sb="42" eb="43">
      <t>トウ</t>
    </rPh>
    <rPh sb="68" eb="70">
      <t>セッチ</t>
    </rPh>
    <rPh sb="87" eb="89">
      <t>イジ</t>
    </rPh>
    <rPh sb="89" eb="91">
      <t>カンリ</t>
    </rPh>
    <rPh sb="92" eb="93">
      <t>オコナ</t>
    </rPh>
    <rPh sb="101" eb="103">
      <t>リョウキン</t>
    </rPh>
    <rPh sb="103" eb="105">
      <t>カイテイ</t>
    </rPh>
    <rPh sb="109" eb="111">
      <t>イッテイ</t>
    </rPh>
    <rPh sb="115" eb="117">
      <t>シュウニュウ</t>
    </rPh>
    <rPh sb="117" eb="118">
      <t>ゾウ</t>
    </rPh>
    <rPh sb="137" eb="139">
      <t>イット</t>
    </rPh>
    <rPh sb="155" eb="156">
      <t>ゾウ</t>
    </rPh>
    <rPh sb="156" eb="158">
      <t>イガイ</t>
    </rPh>
    <rPh sb="175" eb="177">
      <t>シュウシ</t>
    </rPh>
    <rPh sb="178" eb="180">
      <t>キンコウ</t>
    </rPh>
    <rPh sb="181" eb="182">
      <t>タモ</t>
    </rPh>
    <rPh sb="186" eb="188">
      <t>イッパン</t>
    </rPh>
    <rPh sb="188" eb="190">
      <t>カイケイ</t>
    </rPh>
    <rPh sb="193" eb="195">
      <t>クリイレ</t>
    </rPh>
    <rPh sb="195" eb="196">
      <t>キン</t>
    </rPh>
    <rPh sb="197" eb="199">
      <t>イゾン</t>
    </rPh>
    <rPh sb="206" eb="208">
      <t>ケイエイ</t>
    </rPh>
    <rPh sb="208" eb="210">
      <t>タイシツ</t>
    </rPh>
    <rPh sb="211" eb="213">
      <t>チホウ</t>
    </rPh>
    <rPh sb="213" eb="215">
      <t>コウエイ</t>
    </rPh>
    <rPh sb="215" eb="217">
      <t>キギョウ</t>
    </rPh>
    <rPh sb="217" eb="218">
      <t>ホウ</t>
    </rPh>
    <rPh sb="218" eb="220">
      <t>テキヨウ</t>
    </rPh>
    <rPh sb="220" eb="221">
      <t>ゴ</t>
    </rPh>
    <rPh sb="222" eb="223">
      <t>カ</t>
    </rPh>
    <rPh sb="228" eb="230">
      <t>ヨソウ</t>
    </rPh>
    <rPh sb="342" eb="344">
      <t>シヨウ</t>
    </rPh>
    <rPh sb="348" eb="350">
      <t>シセツ</t>
    </rPh>
    <rPh sb="351" eb="353">
      <t>コンゴ</t>
    </rPh>
    <rPh sb="353" eb="355">
      <t>ハッセイ</t>
    </rPh>
    <rPh sb="357" eb="360">
      <t>カノウセイ</t>
    </rPh>
    <rPh sb="364" eb="366">
      <t>シセツ</t>
    </rPh>
    <rPh sb="367" eb="369">
      <t>イチブ</t>
    </rPh>
    <rPh sb="369" eb="371">
      <t>ハイシ</t>
    </rPh>
    <rPh sb="372" eb="374">
      <t>ケントウ</t>
    </rPh>
    <rPh sb="376" eb="378">
      <t>ヒツヨウ</t>
    </rPh>
    <rPh sb="382" eb="384">
      <t>コンゴ</t>
    </rPh>
    <rPh sb="386" eb="388">
      <t>ジギョウ</t>
    </rPh>
    <rPh sb="388" eb="390">
      <t>ケイエイ</t>
    </rPh>
    <rPh sb="391" eb="393">
      <t>キギョウ</t>
    </rPh>
    <rPh sb="393" eb="395">
      <t>カイケイ</t>
    </rPh>
    <rPh sb="395" eb="397">
      <t>ホウシキ</t>
    </rPh>
    <rPh sb="398" eb="400">
      <t>ソウキ</t>
    </rPh>
    <rPh sb="401" eb="403">
      <t>ドウニュウ</t>
    </rPh>
    <rPh sb="410" eb="412">
      <t>ケイエイ</t>
    </rPh>
    <rPh sb="413" eb="415">
      <t>コウリツ</t>
    </rPh>
    <rPh sb="415" eb="416">
      <t>カ</t>
    </rPh>
    <rPh sb="417" eb="419">
      <t>カイゼン</t>
    </rPh>
    <rPh sb="420" eb="421">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</si>
</sst>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Fill="1" applyBorder="1" applyAlignment="1" applyProtection="1">
      <alignment horizontal="left" vertical="top" wrapText="1"/>
      <protection locked="0"/>
    </xf>
    <xf numFmtId="0" fontId="15" fillId="0" borderId="0" xfId="0" applyFont="1" applyFill="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15" fillId="0" borderId="8"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4B2-425C-94D2-FB2F805351D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4B2-425C-94D2-FB2F805351D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45.41</c:v>
                </c:pt>
                <c:pt idx="1">
                  <c:v>43.24</c:v>
                </c:pt>
                <c:pt idx="2">
                  <c:v>43.24</c:v>
                </c:pt>
                <c:pt idx="3">
                  <c:v>44.62</c:v>
                </c:pt>
                <c:pt idx="4">
                  <c:v>40.32</c:v>
                </c:pt>
              </c:numCache>
            </c:numRef>
          </c:val>
          <c:extLst>
            <c:ext xmlns:c16="http://schemas.microsoft.com/office/drawing/2014/chart" uri="{C3380CC4-5D6E-409C-BE32-E72D297353CC}">
              <c16:uniqueId val="{00000000-DDBA-47CA-873C-3A5CA2DA81B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44.84</c:v>
                </c:pt>
                <c:pt idx="1">
                  <c:v>132.99</c:v>
                </c:pt>
                <c:pt idx="2">
                  <c:v>51.71</c:v>
                </c:pt>
                <c:pt idx="3">
                  <c:v>50.56</c:v>
                </c:pt>
                <c:pt idx="4">
                  <c:v>47.35</c:v>
                </c:pt>
              </c:numCache>
            </c:numRef>
          </c:val>
          <c:smooth val="0"/>
          <c:extLst>
            <c:ext xmlns:c16="http://schemas.microsoft.com/office/drawing/2014/chart" uri="{C3380CC4-5D6E-409C-BE32-E72D297353CC}">
              <c16:uniqueId val="{00000001-DDBA-47CA-873C-3A5CA2DA81B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7BC6-4AF2-ABBB-C63151AA0EB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67.86</c:v>
                </c:pt>
                <c:pt idx="1">
                  <c:v>82.94</c:v>
                </c:pt>
                <c:pt idx="2">
                  <c:v>82.91</c:v>
                </c:pt>
                <c:pt idx="3">
                  <c:v>83.85</c:v>
                </c:pt>
                <c:pt idx="4">
                  <c:v>81.209999999999994</c:v>
                </c:pt>
              </c:numCache>
            </c:numRef>
          </c:val>
          <c:smooth val="0"/>
          <c:extLst>
            <c:ext xmlns:c16="http://schemas.microsoft.com/office/drawing/2014/chart" uri="{C3380CC4-5D6E-409C-BE32-E72D297353CC}">
              <c16:uniqueId val="{00000001-7BC6-4AF2-ABBB-C63151AA0EB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140.11000000000001</c:v>
                </c:pt>
                <c:pt idx="1">
                  <c:v>122.38</c:v>
                </c:pt>
                <c:pt idx="2">
                  <c:v>131.97999999999999</c:v>
                </c:pt>
                <c:pt idx="3">
                  <c:v>108.15</c:v>
                </c:pt>
                <c:pt idx="4">
                  <c:v>145.32</c:v>
                </c:pt>
              </c:numCache>
            </c:numRef>
          </c:val>
          <c:extLst>
            <c:ext xmlns:c16="http://schemas.microsoft.com/office/drawing/2014/chart" uri="{C3380CC4-5D6E-409C-BE32-E72D297353CC}">
              <c16:uniqueId val="{00000000-1C99-4A05-BDA0-09E33F6E495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99-4A05-BDA0-09E33F6E495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05E-4392-A519-C9DC11F0846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5E-4392-A519-C9DC11F0846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2B6-4F3A-ACFA-47D0DB7805F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B6-4F3A-ACFA-47D0DB7805F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00A-43E6-9EEB-B69B29D624E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0A-43E6-9EEB-B69B29D624E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66E-4C58-84D1-7830B13850C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6E-4C58-84D1-7830B13850C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662-495C-8CB3-9A08F152D69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492.59</c:v>
                </c:pt>
                <c:pt idx="1">
                  <c:v>566.35</c:v>
                </c:pt>
                <c:pt idx="2">
                  <c:v>888.8</c:v>
                </c:pt>
                <c:pt idx="3">
                  <c:v>855.65</c:v>
                </c:pt>
                <c:pt idx="4">
                  <c:v>862.99</c:v>
                </c:pt>
              </c:numCache>
            </c:numRef>
          </c:val>
          <c:smooth val="0"/>
          <c:extLst>
            <c:ext xmlns:c16="http://schemas.microsoft.com/office/drawing/2014/chart" uri="{C3380CC4-5D6E-409C-BE32-E72D297353CC}">
              <c16:uniqueId val="{00000001-6662-495C-8CB3-9A08F152D69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46.63</c:v>
                </c:pt>
                <c:pt idx="1">
                  <c:v>49.33</c:v>
                </c:pt>
                <c:pt idx="2">
                  <c:v>48.18</c:v>
                </c:pt>
                <c:pt idx="3">
                  <c:v>42.91</c:v>
                </c:pt>
                <c:pt idx="4">
                  <c:v>48.82</c:v>
                </c:pt>
              </c:numCache>
            </c:numRef>
          </c:val>
          <c:extLst>
            <c:ext xmlns:c16="http://schemas.microsoft.com/office/drawing/2014/chart" uri="{C3380CC4-5D6E-409C-BE32-E72D297353CC}">
              <c16:uniqueId val="{00000000-C5B5-4ADC-9B34-CF79C12232D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46.53</c:v>
                </c:pt>
                <c:pt idx="1">
                  <c:v>52.27</c:v>
                </c:pt>
                <c:pt idx="2">
                  <c:v>52.55</c:v>
                </c:pt>
                <c:pt idx="3">
                  <c:v>52.23</c:v>
                </c:pt>
                <c:pt idx="4">
                  <c:v>50.06</c:v>
                </c:pt>
              </c:numCache>
            </c:numRef>
          </c:val>
          <c:smooth val="0"/>
          <c:extLst>
            <c:ext xmlns:c16="http://schemas.microsoft.com/office/drawing/2014/chart" uri="{C3380CC4-5D6E-409C-BE32-E72D297353CC}">
              <c16:uniqueId val="{00000001-C5B5-4ADC-9B34-CF79C12232D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334.25</c:v>
                </c:pt>
                <c:pt idx="1">
                  <c:v>329.5</c:v>
                </c:pt>
                <c:pt idx="2">
                  <c:v>340.22</c:v>
                </c:pt>
                <c:pt idx="3">
                  <c:v>381.36</c:v>
                </c:pt>
                <c:pt idx="4">
                  <c:v>363.66</c:v>
                </c:pt>
              </c:numCache>
            </c:numRef>
          </c:val>
          <c:extLst>
            <c:ext xmlns:c16="http://schemas.microsoft.com/office/drawing/2014/chart" uri="{C3380CC4-5D6E-409C-BE32-E72D297353CC}">
              <c16:uniqueId val="{00000000-E231-4733-9C05-A4274A915AF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373.71</c:v>
                </c:pt>
                <c:pt idx="1">
                  <c:v>291.01</c:v>
                </c:pt>
                <c:pt idx="2">
                  <c:v>292.45</c:v>
                </c:pt>
                <c:pt idx="3">
                  <c:v>294.05</c:v>
                </c:pt>
                <c:pt idx="4">
                  <c:v>309.22000000000003</c:v>
                </c:pt>
              </c:numCache>
            </c:numRef>
          </c:val>
          <c:smooth val="0"/>
          <c:extLst>
            <c:ext xmlns:c16="http://schemas.microsoft.com/office/drawing/2014/chart" uri="{C3380CC4-5D6E-409C-BE32-E72D297353CC}">
              <c16:uniqueId val="{00000001-E231-4733-9C05-A4274A915AF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【317.18】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U56" zoomScaleNormal="100" workbookViewId="0">
      <selection activeCell="CG75" sqref="CG7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島根県　江津市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個別排水処理</v>
      </c>
      <c r="Q8" s="72"/>
      <c r="R8" s="72"/>
      <c r="S8" s="72"/>
      <c r="T8" s="72"/>
      <c r="U8" s="72"/>
      <c r="V8" s="72"/>
      <c r="W8" s="72" t="str">
        <f>データ!L6</f>
        <v>L2</v>
      </c>
      <c r="X8" s="72"/>
      <c r="Y8" s="72"/>
      <c r="Z8" s="72"/>
      <c r="AA8" s="72"/>
      <c r="AB8" s="72"/>
      <c r="AC8" s="72"/>
      <c r="AD8" s="73" t="str">
        <f>データ!$M$6</f>
        <v>非設置</v>
      </c>
      <c r="AE8" s="73"/>
      <c r="AF8" s="73"/>
      <c r="AG8" s="73"/>
      <c r="AH8" s="73"/>
      <c r="AI8" s="73"/>
      <c r="AJ8" s="73"/>
      <c r="AK8" s="3"/>
      <c r="AL8" s="69">
        <f>データ!S6</f>
        <v>23442</v>
      </c>
      <c r="AM8" s="69"/>
      <c r="AN8" s="69"/>
      <c r="AO8" s="69"/>
      <c r="AP8" s="69"/>
      <c r="AQ8" s="69"/>
      <c r="AR8" s="69"/>
      <c r="AS8" s="69"/>
      <c r="AT8" s="68">
        <f>データ!T6</f>
        <v>268.24</v>
      </c>
      <c r="AU8" s="68"/>
      <c r="AV8" s="68"/>
      <c r="AW8" s="68"/>
      <c r="AX8" s="68"/>
      <c r="AY8" s="68"/>
      <c r="AZ8" s="68"/>
      <c r="BA8" s="68"/>
      <c r="BB8" s="68">
        <f>データ!U6</f>
        <v>87.39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1.37</v>
      </c>
      <c r="Q10" s="68"/>
      <c r="R10" s="68"/>
      <c r="S10" s="68"/>
      <c r="T10" s="68"/>
      <c r="U10" s="68"/>
      <c r="V10" s="68"/>
      <c r="W10" s="68">
        <f>データ!Q6</f>
        <v>100</v>
      </c>
      <c r="X10" s="68"/>
      <c r="Y10" s="68"/>
      <c r="Z10" s="68"/>
      <c r="AA10" s="68"/>
      <c r="AB10" s="68"/>
      <c r="AC10" s="68"/>
      <c r="AD10" s="69">
        <f>データ!R6</f>
        <v>3744</v>
      </c>
      <c r="AE10" s="69"/>
      <c r="AF10" s="69"/>
      <c r="AG10" s="69"/>
      <c r="AH10" s="69"/>
      <c r="AI10" s="69"/>
      <c r="AJ10" s="69"/>
      <c r="AK10" s="2"/>
      <c r="AL10" s="69">
        <f>データ!V6</f>
        <v>319</v>
      </c>
      <c r="AM10" s="69"/>
      <c r="AN10" s="69"/>
      <c r="AO10" s="69"/>
      <c r="AP10" s="69"/>
      <c r="AQ10" s="69"/>
      <c r="AR10" s="69"/>
      <c r="AS10" s="69"/>
      <c r="AT10" s="68">
        <f>データ!W6</f>
        <v>108.98</v>
      </c>
      <c r="AU10" s="68"/>
      <c r="AV10" s="68"/>
      <c r="AW10" s="68"/>
      <c r="AX10" s="68"/>
      <c r="AY10" s="68"/>
      <c r="AZ10" s="68"/>
      <c r="BA10" s="68"/>
      <c r="BB10" s="68">
        <f>データ!X6</f>
        <v>2.93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【862.82】</v>
      </c>
      <c r="I86" s="26" t="str">
        <f>データ!CA6</f>
        <v>【49.71】</v>
      </c>
      <c r="J86" s="26" t="str">
        <f>データ!CL6</f>
        <v>【317.18】</v>
      </c>
      <c r="K86" s="26" t="str">
        <f>データ!CW6</f>
        <v>【47.67】</v>
      </c>
      <c r="L86" s="26" t="str">
        <f>データ!DH6</f>
        <v>【79.30】</v>
      </c>
      <c r="M86" s="26" t="s">
        <v>43</v>
      </c>
      <c r="N86" s="26" t="s">
        <v>43</v>
      </c>
      <c r="O86" s="26" t="str">
        <f>データ!EO6</f>
        <v>【-】</v>
      </c>
    </row>
  </sheetData>
  <sheetProtection algorithmName="SHA-512" hashValue="t+jjz8F5vNjlEfkSQtwmW1J/4A+1qYc1/EVm1B8df4XXCkKRTWxmLn+BBC9+VQnNGynVzngWITIWoyCVJ/Ud1g==" saltValue="Z331iUojTQDXyxL7tE57/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322075</v>
      </c>
      <c r="D6" s="33">
        <f t="shared" si="3"/>
        <v>47</v>
      </c>
      <c r="E6" s="33">
        <f t="shared" si="3"/>
        <v>18</v>
      </c>
      <c r="F6" s="33">
        <f t="shared" si="3"/>
        <v>1</v>
      </c>
      <c r="G6" s="33">
        <f t="shared" si="3"/>
        <v>0</v>
      </c>
      <c r="H6" s="33" t="str">
        <f t="shared" si="3"/>
        <v>島根県　江津市</v>
      </c>
      <c r="I6" s="33" t="str">
        <f t="shared" si="3"/>
        <v>法非適用</v>
      </c>
      <c r="J6" s="33" t="str">
        <f t="shared" si="3"/>
        <v>下水道事業</v>
      </c>
      <c r="K6" s="33" t="str">
        <f t="shared" si="3"/>
        <v>個別排水処理</v>
      </c>
      <c r="L6" s="33" t="str">
        <f t="shared" si="3"/>
        <v>L2</v>
      </c>
      <c r="M6" s="33" t="str">
        <f t="shared" si="3"/>
        <v>非設置</v>
      </c>
      <c r="N6" s="34" t="str">
        <f t="shared" si="3"/>
        <v>-</v>
      </c>
      <c r="O6" s="34" t="str">
        <f t="shared" si="3"/>
        <v>該当数値なし</v>
      </c>
      <c r="P6" s="34">
        <f t="shared" si="3"/>
        <v>1.37</v>
      </c>
      <c r="Q6" s="34">
        <f t="shared" si="3"/>
        <v>100</v>
      </c>
      <c r="R6" s="34">
        <f t="shared" si="3"/>
        <v>3744</v>
      </c>
      <c r="S6" s="34">
        <f t="shared" si="3"/>
        <v>23442</v>
      </c>
      <c r="T6" s="34">
        <f t="shared" si="3"/>
        <v>268.24</v>
      </c>
      <c r="U6" s="34">
        <f t="shared" si="3"/>
        <v>87.39</v>
      </c>
      <c r="V6" s="34">
        <f t="shared" si="3"/>
        <v>319</v>
      </c>
      <c r="W6" s="34">
        <f t="shared" si="3"/>
        <v>108.98</v>
      </c>
      <c r="X6" s="34">
        <f t="shared" si="3"/>
        <v>2.93</v>
      </c>
      <c r="Y6" s="35">
        <f>IF(Y7="",NA(),Y7)</f>
        <v>140.11000000000001</v>
      </c>
      <c r="Z6" s="35">
        <f t="shared" ref="Z6:AH6" si="4">IF(Z7="",NA(),Z7)</f>
        <v>122.38</v>
      </c>
      <c r="AA6" s="35">
        <f t="shared" si="4"/>
        <v>131.97999999999999</v>
      </c>
      <c r="AB6" s="35">
        <f t="shared" si="4"/>
        <v>108.15</v>
      </c>
      <c r="AC6" s="35">
        <f t="shared" si="4"/>
        <v>145.32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492.59</v>
      </c>
      <c r="BL6" s="35">
        <f t="shared" si="7"/>
        <v>566.35</v>
      </c>
      <c r="BM6" s="35">
        <f t="shared" si="7"/>
        <v>888.8</v>
      </c>
      <c r="BN6" s="35">
        <f t="shared" si="7"/>
        <v>855.65</v>
      </c>
      <c r="BO6" s="35">
        <f t="shared" si="7"/>
        <v>862.99</v>
      </c>
      <c r="BP6" s="34" t="str">
        <f>IF(BP7="","",IF(BP7="-","【-】","【"&amp;SUBSTITUTE(TEXT(BP7,"#,##0.00"),"-","△")&amp;"】"))</f>
        <v>【862.82】</v>
      </c>
      <c r="BQ6" s="35">
        <f>IF(BQ7="",NA(),BQ7)</f>
        <v>46.63</v>
      </c>
      <c r="BR6" s="35">
        <f t="shared" ref="BR6:BZ6" si="8">IF(BR7="",NA(),BR7)</f>
        <v>49.33</v>
      </c>
      <c r="BS6" s="35">
        <f t="shared" si="8"/>
        <v>48.18</v>
      </c>
      <c r="BT6" s="35">
        <f t="shared" si="8"/>
        <v>42.91</v>
      </c>
      <c r="BU6" s="35">
        <f t="shared" si="8"/>
        <v>48.82</v>
      </c>
      <c r="BV6" s="35">
        <f t="shared" si="8"/>
        <v>46.53</v>
      </c>
      <c r="BW6" s="35">
        <f t="shared" si="8"/>
        <v>52.27</v>
      </c>
      <c r="BX6" s="35">
        <f t="shared" si="8"/>
        <v>52.55</v>
      </c>
      <c r="BY6" s="35">
        <f t="shared" si="8"/>
        <v>52.23</v>
      </c>
      <c r="BZ6" s="35">
        <f t="shared" si="8"/>
        <v>50.06</v>
      </c>
      <c r="CA6" s="34" t="str">
        <f>IF(CA7="","",IF(CA7="-","【-】","【"&amp;SUBSTITUTE(TEXT(CA7,"#,##0.00"),"-","△")&amp;"】"))</f>
        <v>【49.71】</v>
      </c>
      <c r="CB6" s="35">
        <f>IF(CB7="",NA(),CB7)</f>
        <v>334.25</v>
      </c>
      <c r="CC6" s="35">
        <f t="shared" ref="CC6:CK6" si="9">IF(CC7="",NA(),CC7)</f>
        <v>329.5</v>
      </c>
      <c r="CD6" s="35">
        <f t="shared" si="9"/>
        <v>340.22</v>
      </c>
      <c r="CE6" s="35">
        <f t="shared" si="9"/>
        <v>381.36</v>
      </c>
      <c r="CF6" s="35">
        <f t="shared" si="9"/>
        <v>363.66</v>
      </c>
      <c r="CG6" s="35">
        <f t="shared" si="9"/>
        <v>373.71</v>
      </c>
      <c r="CH6" s="35">
        <f t="shared" si="9"/>
        <v>291.01</v>
      </c>
      <c r="CI6" s="35">
        <f t="shared" si="9"/>
        <v>292.45</v>
      </c>
      <c r="CJ6" s="35">
        <f t="shared" si="9"/>
        <v>294.05</v>
      </c>
      <c r="CK6" s="35">
        <f t="shared" si="9"/>
        <v>309.22000000000003</v>
      </c>
      <c r="CL6" s="34" t="str">
        <f>IF(CL7="","",IF(CL7="-","【-】","【"&amp;SUBSTITUTE(TEXT(CL7,"#,##0.00"),"-","△")&amp;"】"))</f>
        <v>【317.18】</v>
      </c>
      <c r="CM6" s="35">
        <f>IF(CM7="",NA(),CM7)</f>
        <v>45.41</v>
      </c>
      <c r="CN6" s="35">
        <f t="shared" ref="CN6:CV6" si="10">IF(CN7="",NA(),CN7)</f>
        <v>43.24</v>
      </c>
      <c r="CO6" s="35">
        <f t="shared" si="10"/>
        <v>43.24</v>
      </c>
      <c r="CP6" s="35">
        <f t="shared" si="10"/>
        <v>44.62</v>
      </c>
      <c r="CQ6" s="35">
        <f t="shared" si="10"/>
        <v>40.32</v>
      </c>
      <c r="CR6" s="35">
        <f t="shared" si="10"/>
        <v>44.84</v>
      </c>
      <c r="CS6" s="35">
        <f t="shared" si="10"/>
        <v>132.99</v>
      </c>
      <c r="CT6" s="35">
        <f t="shared" si="10"/>
        <v>51.71</v>
      </c>
      <c r="CU6" s="35">
        <f t="shared" si="10"/>
        <v>50.56</v>
      </c>
      <c r="CV6" s="35">
        <f t="shared" si="10"/>
        <v>47.35</v>
      </c>
      <c r="CW6" s="34" t="str">
        <f>IF(CW7="","",IF(CW7="-","【-】","【"&amp;SUBSTITUTE(TEXT(CW7,"#,##0.00"),"-","△")&amp;"】"))</f>
        <v>【47.67】</v>
      </c>
      <c r="CX6" s="35">
        <f>IF(CX7="",NA(),CX7)</f>
        <v>100</v>
      </c>
      <c r="CY6" s="35">
        <f t="shared" ref="CY6:DG6" si="11">IF(CY7="",NA(),CY7)</f>
        <v>100</v>
      </c>
      <c r="CZ6" s="35">
        <f t="shared" si="11"/>
        <v>100</v>
      </c>
      <c r="DA6" s="35">
        <f t="shared" si="11"/>
        <v>100</v>
      </c>
      <c r="DB6" s="35">
        <f t="shared" si="11"/>
        <v>100</v>
      </c>
      <c r="DC6" s="35">
        <f t="shared" si="11"/>
        <v>67.86</v>
      </c>
      <c r="DD6" s="35">
        <f t="shared" si="11"/>
        <v>82.94</v>
      </c>
      <c r="DE6" s="35">
        <f t="shared" si="11"/>
        <v>82.91</v>
      </c>
      <c r="DF6" s="35">
        <f t="shared" si="11"/>
        <v>83.85</v>
      </c>
      <c r="DG6" s="35">
        <f t="shared" si="11"/>
        <v>81.209999999999994</v>
      </c>
      <c r="DH6" s="34" t="str">
        <f>IF(DH7="","",IF(DH7="-","【-】","【"&amp;SUBSTITUTE(TEXT(DH7,"#,##0.00"),"-","△")&amp;"】"))</f>
        <v>【79.30】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322075</v>
      </c>
      <c r="D7" s="37">
        <v>47</v>
      </c>
      <c r="E7" s="37">
        <v>18</v>
      </c>
      <c r="F7" s="37">
        <v>1</v>
      </c>
      <c r="G7" s="37">
        <v>0</v>
      </c>
      <c r="H7" s="37" t="s">
        <v>97</v>
      </c>
      <c r="I7" s="37" t="s">
        <v>98</v>
      </c>
      <c r="J7" s="37" t="s">
        <v>99</v>
      </c>
      <c r="K7" s="37" t="s">
        <v>100</v>
      </c>
      <c r="L7" s="37" t="s">
        <v>101</v>
      </c>
      <c r="M7" s="37" t="s">
        <v>102</v>
      </c>
      <c r="N7" s="38" t="s">
        <v>103</v>
      </c>
      <c r="O7" s="38" t="s">
        <v>104</v>
      </c>
      <c r="P7" s="38">
        <v>1.37</v>
      </c>
      <c r="Q7" s="38">
        <v>100</v>
      </c>
      <c r="R7" s="38">
        <v>3744</v>
      </c>
      <c r="S7" s="38">
        <v>23442</v>
      </c>
      <c r="T7" s="38">
        <v>268.24</v>
      </c>
      <c r="U7" s="38">
        <v>87.39</v>
      </c>
      <c r="V7" s="38">
        <v>319</v>
      </c>
      <c r="W7" s="38">
        <v>108.98</v>
      </c>
      <c r="X7" s="38">
        <v>2.93</v>
      </c>
      <c r="Y7" s="38">
        <v>140.11000000000001</v>
      </c>
      <c r="Z7" s="38">
        <v>122.38</v>
      </c>
      <c r="AA7" s="38">
        <v>131.97999999999999</v>
      </c>
      <c r="AB7" s="38">
        <v>108.15</v>
      </c>
      <c r="AC7" s="38">
        <v>145.32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492.59</v>
      </c>
      <c r="BL7" s="38">
        <v>566.35</v>
      </c>
      <c r="BM7" s="38">
        <v>888.8</v>
      </c>
      <c r="BN7" s="38">
        <v>855.65</v>
      </c>
      <c r="BO7" s="38">
        <v>862.99</v>
      </c>
      <c r="BP7" s="38">
        <v>862.82</v>
      </c>
      <c r="BQ7" s="38">
        <v>46.63</v>
      </c>
      <c r="BR7" s="38">
        <v>49.33</v>
      </c>
      <c r="BS7" s="38">
        <v>48.18</v>
      </c>
      <c r="BT7" s="38">
        <v>42.91</v>
      </c>
      <c r="BU7" s="38">
        <v>48.82</v>
      </c>
      <c r="BV7" s="38">
        <v>46.53</v>
      </c>
      <c r="BW7" s="38">
        <v>52.27</v>
      </c>
      <c r="BX7" s="38">
        <v>52.55</v>
      </c>
      <c r="BY7" s="38">
        <v>52.23</v>
      </c>
      <c r="BZ7" s="38">
        <v>50.06</v>
      </c>
      <c r="CA7" s="38">
        <v>49.71</v>
      </c>
      <c r="CB7" s="38">
        <v>334.25</v>
      </c>
      <c r="CC7" s="38">
        <v>329.5</v>
      </c>
      <c r="CD7" s="38">
        <v>340.22</v>
      </c>
      <c r="CE7" s="38">
        <v>381.36</v>
      </c>
      <c r="CF7" s="38">
        <v>363.66</v>
      </c>
      <c r="CG7" s="38">
        <v>373.71</v>
      </c>
      <c r="CH7" s="38">
        <v>291.01</v>
      </c>
      <c r="CI7" s="38">
        <v>292.45</v>
      </c>
      <c r="CJ7" s="38">
        <v>294.05</v>
      </c>
      <c r="CK7" s="38">
        <v>309.22000000000003</v>
      </c>
      <c r="CL7" s="38">
        <v>317.18</v>
      </c>
      <c r="CM7" s="38">
        <v>45.41</v>
      </c>
      <c r="CN7" s="38">
        <v>43.24</v>
      </c>
      <c r="CO7" s="38">
        <v>43.24</v>
      </c>
      <c r="CP7" s="38">
        <v>44.62</v>
      </c>
      <c r="CQ7" s="38">
        <v>40.32</v>
      </c>
      <c r="CR7" s="38">
        <v>44.84</v>
      </c>
      <c r="CS7" s="38">
        <v>132.99</v>
      </c>
      <c r="CT7" s="38">
        <v>51.71</v>
      </c>
      <c r="CU7" s="38">
        <v>50.56</v>
      </c>
      <c r="CV7" s="38">
        <v>47.35</v>
      </c>
      <c r="CW7" s="38">
        <v>47.67</v>
      </c>
      <c r="CX7" s="38">
        <v>100</v>
      </c>
      <c r="CY7" s="38">
        <v>100</v>
      </c>
      <c r="CZ7" s="38">
        <v>100</v>
      </c>
      <c r="DA7" s="38">
        <v>100</v>
      </c>
      <c r="DB7" s="38">
        <v>100</v>
      </c>
      <c r="DC7" s="38">
        <v>67.86</v>
      </c>
      <c r="DD7" s="38">
        <v>82.94</v>
      </c>
      <c r="DE7" s="38">
        <v>82.91</v>
      </c>
      <c r="DF7" s="38">
        <v>83.85</v>
      </c>
      <c r="DG7" s="38">
        <v>81.209999999999994</v>
      </c>
      <c r="DH7" s="38">
        <v>79.3</v>
      </c>
      <c r="DI7" s="38"/>
      <c r="DJ7" s="38"/>
      <c r="DK7" s="38"/>
      <c r="DL7" s="38"/>
      <c r="DM7" s="38"/>
      <c r="DN7" s="38"/>
      <c r="DO7" s="38"/>
      <c r="DP7" s="38"/>
      <c r="DQ7" s="38"/>
      <c r="DR7" s="38"/>
      <c r="DS7" s="38"/>
      <c r="DT7" s="38"/>
      <c r="DU7" s="38"/>
      <c r="DV7" s="38"/>
      <c r="DW7" s="38"/>
      <c r="DX7" s="38"/>
      <c r="DY7" s="38"/>
      <c r="DZ7" s="38"/>
      <c r="EA7" s="38"/>
      <c r="EB7" s="38"/>
      <c r="EC7" s="38"/>
      <c r="ED7" s="38"/>
      <c r="EE7" s="38" t="s">
        <v>103</v>
      </c>
      <c r="EF7" s="38" t="s">
        <v>103</v>
      </c>
      <c r="EG7" s="38" t="s">
        <v>103</v>
      </c>
      <c r="EH7" s="38" t="s">
        <v>103</v>
      </c>
      <c r="EI7" s="38" t="s">
        <v>103</v>
      </c>
      <c r="EJ7" s="38" t="s">
        <v>103</v>
      </c>
      <c r="EK7" s="38" t="s">
        <v>103</v>
      </c>
      <c r="EL7" s="38" t="s">
        <v>103</v>
      </c>
      <c r="EM7" s="38" t="s">
        <v>103</v>
      </c>
      <c r="EN7" s="38" t="s">
        <v>103</v>
      </c>
      <c r="EO7" s="38" t="s">
        <v>103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下水07</cp:lastModifiedBy>
  <cp:lastPrinted>2021-01-18T02:15:29Z</cp:lastPrinted>
  <dcterms:created xsi:type="dcterms:W3CDTF">2020-12-04T03:21:23Z</dcterms:created>
  <dcterms:modified xsi:type="dcterms:W3CDTF">2021-01-28T03:16:04Z</dcterms:modified>
  <cp:category/>
</cp:coreProperties>
</file>