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0.11\kyouyuu\ファイル共有\上下水道課\業務係\下水道業務\25.経営比較分析表\H30年度決算\【２月６日（木）〆】公営企業に係る「経営比較分析表」の分析等について（照会）\経営比較分析表（下水道） - 打ち返し\"/>
    </mc:Choice>
  </mc:AlternateContent>
  <workbookProtection workbookAlgorithmName="SHA-512" workbookHashValue="OqeczVGcZJs1x7v0dY+O2pYmXNqV0Ii0m7jnpogqnKhqXwC1ZveKVIVMc/uMf8ROO027/ogZrTTcL8px/gJ2cA==" workbookSaltValue="16oABWVwAqiT3cN0LsqMY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<sst xmlns="http://schemas.openxmlformats.org/spreadsheetml/2006/main" count="239" uniqueCount="114">
  <si>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</si>
  <si>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</si>
  <si>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</si>
  <si>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</si>
  <si>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</si>
  <si>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</si>
  <si>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</si>
  <si>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</si>
  <si>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</si>
  <si>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</si>
  <si>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</si>
  <si>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</si>
  <si>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</si>
  <si>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</si>
  <si>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</si>
  <si>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</si>
  <si>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</si>
  <si>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</si>
  <si>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</si>
  <si>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</si>
  <si>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</si>
  <si>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</si>
  <si>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</si>
  <si>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</si>
  <si>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</si>
  <si>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</si>
  <si>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</si>
  <si>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</si>
  <si>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</si>
  <si>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</si>
  <si>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</si>
  <si>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</si>
  <si>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</si>
  <si>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</si>
  <si>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</si>
  <si>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</si>
  <si>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</si>
  <si>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</si>
  <si>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</si>
  <si>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</si>
  <si>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</si>
  <si>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</si>
  <si>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</si>
  <si>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</si>
  <si>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</si>
  <si>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</si>
  <si>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</si>
  <si>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</si>
  <si>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</si>
  <si>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</si>
  <si>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</si>
  <si>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</si>
  <si>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</si>
  <si>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</si>
  <si>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</si>
  <si>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</si>
  <si>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</si>
  <si>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</si>
  <si>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</si>
  <si>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</si>
  <si>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</si>
  <si>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</si>
  <si>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</si>
  <si>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</si>
  <si>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</si>
  <si>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</si>
  <si>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</si>
  <si>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</si>
  <si>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</si>
  <si>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</si>
  <si>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</si>
  <si>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</si>
  <si>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</si>
  <si>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</si>
  <si>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</si>
  <si>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</si>
  <si>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</si>
  <si>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</si>
  <si>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</si>
  <si>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</si>
  <si>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</si>
  <si>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</si>
  <si>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</si>
  <si>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</si>
  <si>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</si>
  <si>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</si>
  <si>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</si>
  <si>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</si>
  <si>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</si>
  <si>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</si>
  <si>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</si>
  <si>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</si>
  <si>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</si>
  <si>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</si>
  <si>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</si>
  <si>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</si>
  <si>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</si>
  <si>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</si>
  <si>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</si>
  <si>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</si>
  <si>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</si>
  <si>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</si>
  <si>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</si>
  <si>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</si>
  <si>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</si>
  <si>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</si>
  <si>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</si>
  <si>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</si>
  <si>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</si>
  <si>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</si>
  <si>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</si>
  <si>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平成25年度供用開始で、新しい施設のため耐用年数内であり、老朽化による改善は実施していない。</t>
    <phoneticPr fontId="4"/>
  </si>
  <si>
    <t>個別排水処理事業は、平成25年度から供用開始で今後も事業を継続して進めるため、企業債残高は増加傾向である。他の項目については浄化槽設置数の増加に伴い安定する見込みである。</t>
    <phoneticPr fontId="4"/>
  </si>
  <si>
    <t>①100%超で推移しているが、使用料以外の収入に依存している部分が大きい。
④今後も継続的に新規設置する見込みで類似団体に比較して高くなる見込みである。H30年度は設置希望数が多く、例年5基程度のところを、12基設置したため、大幅増となった。
⑤浄化槽設置数が少なく、またH29年度より、清掃後の給水を給水車で行う運用となり委託料が増加したため、類似団体と比較して低い。
⑥浄化槽設置数が少なく、またH29年度より、清掃後の給水を給水車で行う運用となり委託料が増加したため、類似団体と比較して低い。
⑦浄化槽設置数が少なく、使用水量が少ないため類似団体に比較して低いが、改善傾向にある。
⑧類似団体に比較して高く、100%である。</t>
    <rPh sb="39" eb="41">
      <t>コンゴ</t>
    </rPh>
    <rPh sb="42" eb="45">
      <t>ケイゾクテキ</t>
    </rPh>
    <rPh sb="79" eb="81">
      <t>ネンド</t>
    </rPh>
    <rPh sb="82" eb="84">
      <t>セッチ</t>
    </rPh>
    <rPh sb="84" eb="86">
      <t>キボウ</t>
    </rPh>
    <rPh sb="86" eb="87">
      <t>スウ</t>
    </rPh>
    <rPh sb="88" eb="89">
      <t>オオ</t>
    </rPh>
    <rPh sb="91" eb="93">
      <t>レイネン</t>
    </rPh>
    <rPh sb="94" eb="95">
      <t>キ</t>
    </rPh>
    <rPh sb="95" eb="97">
      <t>テイド</t>
    </rPh>
    <rPh sb="105" eb="106">
      <t>キ</t>
    </rPh>
    <rPh sb="106" eb="108">
      <t>セッチ</t>
    </rPh>
    <rPh sb="113" eb="115">
      <t>オオハバ</t>
    </rPh>
    <rPh sb="115" eb="116">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</si>
</sst>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2B-4598-B3BE-434165693A79}"/>
            </c:ext>
          </c:extLst>
        </c:ser>
        <c:dLbls>
          <c:showLegendKey val="0"/>
          <c:showVal val="0"/>
          <c:showCatName val="0"/>
          <c:showSerName val="0"/>
          <c:showPercent val="0"/>
          <c:showBubbleSize val="0"/>
        </c:dLbls>
        <c:gapWidth val="150"/>
        <c:axId val="754181824"/>
        <c:axId val="75417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E2B-4598-B3BE-434165693A79}"/>
            </c:ext>
          </c:extLst>
        </c:ser>
        <c:dLbls>
          <c:showLegendKey val="0"/>
          <c:showVal val="0"/>
          <c:showCatName val="0"/>
          <c:showSerName val="0"/>
          <c:showPercent val="0"/>
          <c:showBubbleSize val="0"/>
        </c:dLbls>
        <c:marker val="1"/>
        <c:smooth val="0"/>
        <c:axId val="754181824"/>
        <c:axId val="754172808"/>
      </c:lineChart>
      <c:dateAx>
        <c:axId val="754181824"/>
        <c:scaling>
          <c:orientation val="minMax"/>
        </c:scaling>
        <c:delete val="1"/>
        <c:axPos val="b"/>
        <c:numFmt formatCode="ge" sourceLinked="1"/>
        <c:majorTickMark val="none"/>
        <c:minorTickMark val="none"/>
        <c:tickLblPos val="none"/>
        <c:crossAx val="754172808"/>
        <c:crosses val="autoZero"/>
        <c:auto val="1"/>
        <c:lblOffset val="100"/>
        <c:baseTimeUnit val="years"/>
      </c:dateAx>
      <c:valAx>
        <c:axId val="75417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35.29</c:v>
                </c:pt>
                <c:pt idx="1">
                  <c:v>28.13</c:v>
                </c:pt>
                <c:pt idx="2">
                  <c:v>28.13</c:v>
                </c:pt>
                <c:pt idx="3">
                  <c:v>38.46</c:v>
                </c:pt>
                <c:pt idx="4">
                  <c:v>31.58</c:v>
                </c:pt>
              </c:numCache>
            </c:numRef>
          </c:val>
          <c:extLst xmlns:c16r2="http://schemas.microsoft.com/office/drawing/2015/06/chart">
            <c:ext xmlns:c16="http://schemas.microsoft.com/office/drawing/2014/chart" uri="{C3380CC4-5D6E-409C-BE32-E72D297353CC}">
              <c16:uniqueId val="{00000000-71E4-4AF4-BA5D-1F1E7A98CBF9}"/>
            </c:ext>
          </c:extLst>
        </c:ser>
        <c:dLbls>
          <c:showLegendKey val="0"/>
          <c:showVal val="0"/>
          <c:showCatName val="0"/>
          <c:showSerName val="0"/>
          <c:showPercent val="0"/>
          <c:showBubbleSize val="0"/>
        </c:dLbls>
        <c:gapWidth val="150"/>
        <c:axId val="444893336"/>
        <c:axId val="44490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xmlns:c16r2="http://schemas.microsoft.com/office/drawing/2015/06/chart">
            <c:ext xmlns:c16="http://schemas.microsoft.com/office/drawing/2014/chart" uri="{C3380CC4-5D6E-409C-BE32-E72D297353CC}">
              <c16:uniqueId val="{00000001-71E4-4AF4-BA5D-1F1E7A98CBF9}"/>
            </c:ext>
          </c:extLst>
        </c:ser>
        <c:dLbls>
          <c:showLegendKey val="0"/>
          <c:showVal val="0"/>
          <c:showCatName val="0"/>
          <c:showSerName val="0"/>
          <c:showPercent val="0"/>
          <c:showBubbleSize val="0"/>
        </c:dLbls>
        <c:marker val="1"/>
        <c:smooth val="0"/>
        <c:axId val="444893336"/>
        <c:axId val="444901568"/>
      </c:lineChart>
      <c:dateAx>
        <c:axId val="444893336"/>
        <c:scaling>
          <c:orientation val="minMax"/>
        </c:scaling>
        <c:delete val="1"/>
        <c:axPos val="b"/>
        <c:numFmt formatCode="ge" sourceLinked="1"/>
        <c:majorTickMark val="none"/>
        <c:minorTickMark val="none"/>
        <c:tickLblPos val="none"/>
        <c:crossAx val="444901568"/>
        <c:crosses val="autoZero"/>
        <c:auto val="1"/>
        <c:lblOffset val="100"/>
        <c:baseTimeUnit val="years"/>
      </c:dateAx>
      <c:valAx>
        <c:axId val="4449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9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D58-4924-8ADF-0F1600AB674E}"/>
            </c:ext>
          </c:extLst>
        </c:ser>
        <c:dLbls>
          <c:showLegendKey val="0"/>
          <c:showVal val="0"/>
          <c:showCatName val="0"/>
          <c:showSerName val="0"/>
          <c:showPercent val="0"/>
          <c:showBubbleSize val="0"/>
        </c:dLbls>
        <c:gapWidth val="150"/>
        <c:axId val="444896080"/>
        <c:axId val="44489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xmlns:c16r2="http://schemas.microsoft.com/office/drawing/2015/06/chart">
            <c:ext xmlns:c16="http://schemas.microsoft.com/office/drawing/2014/chart" uri="{C3380CC4-5D6E-409C-BE32-E72D297353CC}">
              <c16:uniqueId val="{00000001-3D58-4924-8ADF-0F1600AB674E}"/>
            </c:ext>
          </c:extLst>
        </c:ser>
        <c:dLbls>
          <c:showLegendKey val="0"/>
          <c:showVal val="0"/>
          <c:showCatName val="0"/>
          <c:showSerName val="0"/>
          <c:showPercent val="0"/>
          <c:showBubbleSize val="0"/>
        </c:dLbls>
        <c:marker val="1"/>
        <c:smooth val="0"/>
        <c:axId val="444896080"/>
        <c:axId val="444896864"/>
      </c:lineChart>
      <c:dateAx>
        <c:axId val="444896080"/>
        <c:scaling>
          <c:orientation val="minMax"/>
        </c:scaling>
        <c:delete val="1"/>
        <c:axPos val="b"/>
        <c:numFmt formatCode="ge" sourceLinked="1"/>
        <c:majorTickMark val="none"/>
        <c:minorTickMark val="none"/>
        <c:tickLblPos val="none"/>
        <c:crossAx val="444896864"/>
        <c:crosses val="autoZero"/>
        <c:auto val="1"/>
        <c:lblOffset val="100"/>
        <c:baseTimeUnit val="years"/>
      </c:dateAx>
      <c:valAx>
        <c:axId val="4448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9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100.16</c:v>
                </c:pt>
                <c:pt idx="1">
                  <c:v>100</c:v>
                </c:pt>
                <c:pt idx="2">
                  <c:v>100</c:v>
                </c:pt>
                <c:pt idx="3">
                  <c:v>100.04</c:v>
                </c:pt>
                <c:pt idx="4">
                  <c:v>100.02</c:v>
                </c:pt>
              </c:numCache>
            </c:numRef>
          </c:val>
          <c:extLst xmlns:c16r2="http://schemas.microsoft.com/office/drawing/2015/06/chart">
            <c:ext xmlns:c16="http://schemas.microsoft.com/office/drawing/2014/chart" uri="{C3380CC4-5D6E-409C-BE32-E72D297353CC}">
              <c16:uniqueId val="{00000000-E3D1-4308-AABD-A4ADD84F242C}"/>
            </c:ext>
          </c:extLst>
        </c:ser>
        <c:dLbls>
          <c:showLegendKey val="0"/>
          <c:showVal val="0"/>
          <c:showCatName val="0"/>
          <c:showSerName val="0"/>
          <c:showPercent val="0"/>
          <c:showBubbleSize val="0"/>
        </c:dLbls>
        <c:gapWidth val="150"/>
        <c:axId val="754183000"/>
        <c:axId val="75418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D1-4308-AABD-A4ADD84F242C}"/>
            </c:ext>
          </c:extLst>
        </c:ser>
        <c:dLbls>
          <c:showLegendKey val="0"/>
          <c:showVal val="0"/>
          <c:showCatName val="0"/>
          <c:showSerName val="0"/>
          <c:showPercent val="0"/>
          <c:showBubbleSize val="0"/>
        </c:dLbls>
        <c:marker val="1"/>
        <c:smooth val="0"/>
        <c:axId val="754183000"/>
        <c:axId val="754180648"/>
      </c:lineChart>
      <c:dateAx>
        <c:axId val="754183000"/>
        <c:scaling>
          <c:orientation val="minMax"/>
        </c:scaling>
        <c:delete val="1"/>
        <c:axPos val="b"/>
        <c:numFmt formatCode="ge" sourceLinked="1"/>
        <c:majorTickMark val="none"/>
        <c:minorTickMark val="none"/>
        <c:tickLblPos val="none"/>
        <c:crossAx val="754180648"/>
        <c:crosses val="autoZero"/>
        <c:auto val="1"/>
        <c:lblOffset val="100"/>
        <c:baseTimeUnit val="years"/>
      </c:dateAx>
      <c:valAx>
        <c:axId val="7541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8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B0-4628-B770-E8B344570AC4}"/>
            </c:ext>
          </c:extLst>
        </c:ser>
        <c:dLbls>
          <c:showLegendKey val="0"/>
          <c:showVal val="0"/>
          <c:showCatName val="0"/>
          <c:showSerName val="0"/>
          <c:showPercent val="0"/>
          <c:showBubbleSize val="0"/>
        </c:dLbls>
        <c:gapWidth val="150"/>
        <c:axId val="754183392"/>
        <c:axId val="75417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B0-4628-B770-E8B344570AC4}"/>
            </c:ext>
          </c:extLst>
        </c:ser>
        <c:dLbls>
          <c:showLegendKey val="0"/>
          <c:showVal val="0"/>
          <c:showCatName val="0"/>
          <c:showSerName val="0"/>
          <c:showPercent val="0"/>
          <c:showBubbleSize val="0"/>
        </c:dLbls>
        <c:marker val="1"/>
        <c:smooth val="0"/>
        <c:axId val="754183392"/>
        <c:axId val="754172024"/>
      </c:lineChart>
      <c:dateAx>
        <c:axId val="754183392"/>
        <c:scaling>
          <c:orientation val="minMax"/>
        </c:scaling>
        <c:delete val="1"/>
        <c:axPos val="b"/>
        <c:numFmt formatCode="ge" sourceLinked="1"/>
        <c:majorTickMark val="none"/>
        <c:minorTickMark val="none"/>
        <c:tickLblPos val="none"/>
        <c:crossAx val="754172024"/>
        <c:crosses val="autoZero"/>
        <c:auto val="1"/>
        <c:lblOffset val="100"/>
        <c:baseTimeUnit val="years"/>
      </c:dateAx>
      <c:valAx>
        <c:axId val="75417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14-4DFC-91D0-6672490CF148}"/>
            </c:ext>
          </c:extLst>
        </c:ser>
        <c:dLbls>
          <c:showLegendKey val="0"/>
          <c:showVal val="0"/>
          <c:showCatName val="0"/>
          <c:showSerName val="0"/>
          <c:showPercent val="0"/>
          <c:showBubbleSize val="0"/>
        </c:dLbls>
        <c:gapWidth val="150"/>
        <c:axId val="754182216"/>
        <c:axId val="75418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14-4DFC-91D0-6672490CF148}"/>
            </c:ext>
          </c:extLst>
        </c:ser>
        <c:dLbls>
          <c:showLegendKey val="0"/>
          <c:showVal val="0"/>
          <c:showCatName val="0"/>
          <c:showSerName val="0"/>
          <c:showPercent val="0"/>
          <c:showBubbleSize val="0"/>
        </c:dLbls>
        <c:marker val="1"/>
        <c:smooth val="0"/>
        <c:axId val="754182216"/>
        <c:axId val="754183784"/>
      </c:lineChart>
      <c:dateAx>
        <c:axId val="754182216"/>
        <c:scaling>
          <c:orientation val="minMax"/>
        </c:scaling>
        <c:delete val="1"/>
        <c:axPos val="b"/>
        <c:numFmt formatCode="ge" sourceLinked="1"/>
        <c:majorTickMark val="none"/>
        <c:minorTickMark val="none"/>
        <c:tickLblPos val="none"/>
        <c:crossAx val="754183784"/>
        <c:crosses val="autoZero"/>
        <c:auto val="1"/>
        <c:lblOffset val="100"/>
        <c:baseTimeUnit val="years"/>
      </c:dateAx>
      <c:valAx>
        <c:axId val="75418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F9-4B07-BFDB-F2262C009476}"/>
            </c:ext>
          </c:extLst>
        </c:ser>
        <c:dLbls>
          <c:showLegendKey val="0"/>
          <c:showVal val="0"/>
          <c:showCatName val="0"/>
          <c:showSerName val="0"/>
          <c:showPercent val="0"/>
          <c:showBubbleSize val="0"/>
        </c:dLbls>
        <c:gapWidth val="150"/>
        <c:axId val="754173984"/>
        <c:axId val="75417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F9-4B07-BFDB-F2262C009476}"/>
            </c:ext>
          </c:extLst>
        </c:ser>
        <c:dLbls>
          <c:showLegendKey val="0"/>
          <c:showVal val="0"/>
          <c:showCatName val="0"/>
          <c:showSerName val="0"/>
          <c:showPercent val="0"/>
          <c:showBubbleSize val="0"/>
        </c:dLbls>
        <c:marker val="1"/>
        <c:smooth val="0"/>
        <c:axId val="754173984"/>
        <c:axId val="754179472"/>
      </c:lineChart>
      <c:dateAx>
        <c:axId val="754173984"/>
        <c:scaling>
          <c:orientation val="minMax"/>
        </c:scaling>
        <c:delete val="1"/>
        <c:axPos val="b"/>
        <c:numFmt formatCode="ge" sourceLinked="1"/>
        <c:majorTickMark val="none"/>
        <c:minorTickMark val="none"/>
        <c:tickLblPos val="none"/>
        <c:crossAx val="754179472"/>
        <c:crosses val="autoZero"/>
        <c:auto val="1"/>
        <c:lblOffset val="100"/>
        <c:baseTimeUnit val="years"/>
      </c:dateAx>
      <c:valAx>
        <c:axId val="75417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91-4142-B99F-175E30634259}"/>
            </c:ext>
          </c:extLst>
        </c:ser>
        <c:dLbls>
          <c:showLegendKey val="0"/>
          <c:showVal val="0"/>
          <c:showCatName val="0"/>
          <c:showSerName val="0"/>
          <c:showPercent val="0"/>
          <c:showBubbleSize val="0"/>
        </c:dLbls>
        <c:gapWidth val="150"/>
        <c:axId val="754172416"/>
        <c:axId val="75417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91-4142-B99F-175E30634259}"/>
            </c:ext>
          </c:extLst>
        </c:ser>
        <c:dLbls>
          <c:showLegendKey val="0"/>
          <c:showVal val="0"/>
          <c:showCatName val="0"/>
          <c:showSerName val="0"/>
          <c:showPercent val="0"/>
          <c:showBubbleSize val="0"/>
        </c:dLbls>
        <c:marker val="1"/>
        <c:smooth val="0"/>
        <c:axId val="754172416"/>
        <c:axId val="754178296"/>
      </c:lineChart>
      <c:dateAx>
        <c:axId val="754172416"/>
        <c:scaling>
          <c:orientation val="minMax"/>
        </c:scaling>
        <c:delete val="1"/>
        <c:axPos val="b"/>
        <c:numFmt formatCode="ge" sourceLinked="1"/>
        <c:majorTickMark val="none"/>
        <c:minorTickMark val="none"/>
        <c:tickLblPos val="none"/>
        <c:crossAx val="754178296"/>
        <c:crosses val="autoZero"/>
        <c:auto val="1"/>
        <c:lblOffset val="100"/>
        <c:baseTimeUnit val="years"/>
      </c:dateAx>
      <c:valAx>
        <c:axId val="75417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1355.1</c:v>
                </c:pt>
                <c:pt idx="1">
                  <c:v>1899.68</c:v>
                </c:pt>
                <c:pt idx="2">
                  <c:v>1802.74</c:v>
                </c:pt>
                <c:pt idx="3">
                  <c:v>1336.15</c:v>
                </c:pt>
                <c:pt idx="4">
                  <c:v>2330.9</c:v>
                </c:pt>
              </c:numCache>
            </c:numRef>
          </c:val>
          <c:extLst xmlns:c16r2="http://schemas.microsoft.com/office/drawing/2015/06/chart">
            <c:ext xmlns:c16="http://schemas.microsoft.com/office/drawing/2014/chart" uri="{C3380CC4-5D6E-409C-BE32-E72D297353CC}">
              <c16:uniqueId val="{00000000-FAF7-44EB-8800-72F870DAB865}"/>
            </c:ext>
          </c:extLst>
        </c:ser>
        <c:dLbls>
          <c:showLegendKey val="0"/>
          <c:showVal val="0"/>
          <c:showCatName val="0"/>
          <c:showSerName val="0"/>
          <c:showPercent val="0"/>
          <c:showBubbleSize val="0"/>
        </c:dLbls>
        <c:gapWidth val="150"/>
        <c:axId val="754178688"/>
        <c:axId val="75417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xmlns:c16r2="http://schemas.microsoft.com/office/drawing/2015/06/chart">
            <c:ext xmlns:c16="http://schemas.microsoft.com/office/drawing/2014/chart" uri="{C3380CC4-5D6E-409C-BE32-E72D297353CC}">
              <c16:uniqueId val="{00000001-FAF7-44EB-8800-72F870DAB865}"/>
            </c:ext>
          </c:extLst>
        </c:ser>
        <c:dLbls>
          <c:showLegendKey val="0"/>
          <c:showVal val="0"/>
          <c:showCatName val="0"/>
          <c:showSerName val="0"/>
          <c:showPercent val="0"/>
          <c:showBubbleSize val="0"/>
        </c:dLbls>
        <c:marker val="1"/>
        <c:smooth val="0"/>
        <c:axId val="754178688"/>
        <c:axId val="754174768"/>
      </c:lineChart>
      <c:dateAx>
        <c:axId val="754178688"/>
        <c:scaling>
          <c:orientation val="minMax"/>
        </c:scaling>
        <c:delete val="1"/>
        <c:axPos val="b"/>
        <c:numFmt formatCode="ge" sourceLinked="1"/>
        <c:majorTickMark val="none"/>
        <c:minorTickMark val="none"/>
        <c:tickLblPos val="none"/>
        <c:crossAx val="754174768"/>
        <c:crosses val="autoZero"/>
        <c:auto val="1"/>
        <c:lblOffset val="100"/>
        <c:baseTimeUnit val="years"/>
      </c:dateAx>
      <c:valAx>
        <c:axId val="75417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45.54</c:v>
                </c:pt>
                <c:pt idx="1">
                  <c:v>45.37</c:v>
                </c:pt>
                <c:pt idx="2">
                  <c:v>51.16</c:v>
                </c:pt>
                <c:pt idx="3">
                  <c:v>37.630000000000003</c:v>
                </c:pt>
                <c:pt idx="4">
                  <c:v>28.34</c:v>
                </c:pt>
              </c:numCache>
            </c:numRef>
          </c:val>
          <c:extLst xmlns:c16r2="http://schemas.microsoft.com/office/drawing/2015/06/chart">
            <c:ext xmlns:c16="http://schemas.microsoft.com/office/drawing/2014/chart" uri="{C3380CC4-5D6E-409C-BE32-E72D297353CC}">
              <c16:uniqueId val="{00000000-8179-4610-B844-5DFE91F2C960}"/>
            </c:ext>
          </c:extLst>
        </c:ser>
        <c:dLbls>
          <c:showLegendKey val="0"/>
          <c:showVal val="0"/>
          <c:showCatName val="0"/>
          <c:showSerName val="0"/>
          <c:showPercent val="0"/>
          <c:showBubbleSize val="0"/>
        </c:dLbls>
        <c:gapWidth val="150"/>
        <c:axId val="754175160"/>
        <c:axId val="75418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xmlns:c16r2="http://schemas.microsoft.com/office/drawing/2015/06/chart">
            <c:ext xmlns:c16="http://schemas.microsoft.com/office/drawing/2014/chart" uri="{C3380CC4-5D6E-409C-BE32-E72D297353CC}">
              <c16:uniqueId val="{00000001-8179-4610-B844-5DFE91F2C960}"/>
            </c:ext>
          </c:extLst>
        </c:ser>
        <c:dLbls>
          <c:showLegendKey val="0"/>
          <c:showVal val="0"/>
          <c:showCatName val="0"/>
          <c:showSerName val="0"/>
          <c:showPercent val="0"/>
          <c:showBubbleSize val="0"/>
        </c:dLbls>
        <c:marker val="1"/>
        <c:smooth val="0"/>
        <c:axId val="754175160"/>
        <c:axId val="754181432"/>
      </c:lineChart>
      <c:dateAx>
        <c:axId val="754175160"/>
        <c:scaling>
          <c:orientation val="minMax"/>
        </c:scaling>
        <c:delete val="1"/>
        <c:axPos val="b"/>
        <c:numFmt formatCode="ge" sourceLinked="1"/>
        <c:majorTickMark val="none"/>
        <c:minorTickMark val="none"/>
        <c:tickLblPos val="none"/>
        <c:crossAx val="754181432"/>
        <c:crosses val="autoZero"/>
        <c:auto val="1"/>
        <c:lblOffset val="100"/>
        <c:baseTimeUnit val="years"/>
      </c:dateAx>
      <c:valAx>
        <c:axId val="75418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17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302.07</c:v>
                </c:pt>
                <c:pt idx="1">
                  <c:v>297.52999999999997</c:v>
                </c:pt>
                <c:pt idx="2">
                  <c:v>267.52</c:v>
                </c:pt>
                <c:pt idx="3">
                  <c:v>406.81</c:v>
                </c:pt>
                <c:pt idx="4">
                  <c:v>508.41</c:v>
                </c:pt>
              </c:numCache>
            </c:numRef>
          </c:val>
          <c:extLst xmlns:c16r2="http://schemas.microsoft.com/office/drawing/2015/06/chart">
            <c:ext xmlns:c16="http://schemas.microsoft.com/office/drawing/2014/chart" uri="{C3380CC4-5D6E-409C-BE32-E72D297353CC}">
              <c16:uniqueId val="{00000000-2D73-4A92-B308-8CB3EC001878}"/>
            </c:ext>
          </c:extLst>
        </c:ser>
        <c:dLbls>
          <c:showLegendKey val="0"/>
          <c:showVal val="0"/>
          <c:showCatName val="0"/>
          <c:showSerName val="0"/>
          <c:showPercent val="0"/>
          <c:showBubbleSize val="0"/>
        </c:dLbls>
        <c:gapWidth val="150"/>
        <c:axId val="444900784"/>
        <c:axId val="44490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xmlns:c16r2="http://schemas.microsoft.com/office/drawing/2015/06/chart">
            <c:ext xmlns:c16="http://schemas.microsoft.com/office/drawing/2014/chart" uri="{C3380CC4-5D6E-409C-BE32-E72D297353CC}">
              <c16:uniqueId val="{00000001-2D73-4A92-B308-8CB3EC001878}"/>
            </c:ext>
          </c:extLst>
        </c:ser>
        <c:dLbls>
          <c:showLegendKey val="0"/>
          <c:showVal val="0"/>
          <c:showCatName val="0"/>
          <c:showSerName val="0"/>
          <c:showPercent val="0"/>
          <c:showBubbleSize val="0"/>
        </c:dLbls>
        <c:marker val="1"/>
        <c:smooth val="0"/>
        <c:axId val="444900784"/>
        <c:axId val="444901176"/>
      </c:lineChart>
      <c:dateAx>
        <c:axId val="444900784"/>
        <c:scaling>
          <c:orientation val="minMax"/>
        </c:scaling>
        <c:delete val="1"/>
        <c:axPos val="b"/>
        <c:numFmt formatCode="ge" sourceLinked="1"/>
        <c:majorTickMark val="none"/>
        <c:minorTickMark val="none"/>
        <c:tickLblPos val="none"/>
        <c:crossAx val="444901176"/>
        <c:crosses val="autoZero"/>
        <c:auto val="1"/>
        <c:lblOffset val="100"/>
        <c:baseTimeUnit val="years"/>
      </c:dateAx>
      <c:valAx>
        <c:axId val="44490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9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2"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隠岐の島町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非設置</v>
      </c>
      <c r="AE8" s="49"/>
      <c r="AF8" s="49"/>
      <c r="AG8" s="49"/>
      <c r="AH8" s="49"/>
      <c r="AI8" s="49"/>
      <c r="AJ8" s="49"/>
      <c r="AK8" s="3"/>
      <c r="AL8" s="50">
        <f>データ!S6</f>
        <v>14307</v>
      </c>
      <c r="AM8" s="50"/>
      <c r="AN8" s="50"/>
      <c r="AO8" s="50"/>
      <c r="AP8" s="50"/>
      <c r="AQ8" s="50"/>
      <c r="AR8" s="50"/>
      <c r="AS8" s="50"/>
      <c r="AT8" s="45">
        <f>データ!T6</f>
        <v>242.82</v>
      </c>
      <c r="AU8" s="45"/>
      <c r="AV8" s="45"/>
      <c r="AW8" s="45"/>
      <c r="AX8" s="45"/>
      <c r="AY8" s="45"/>
      <c r="AZ8" s="45"/>
      <c r="BA8" s="45"/>
      <c r="BB8" s="45">
        <f>データ!U6</f>
        <v>58.92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0.66</v>
      </c>
      <c r="Q10" s="45"/>
      <c r="R10" s="45"/>
      <c r="S10" s="45"/>
      <c r="T10" s="45"/>
      <c r="U10" s="45"/>
      <c r="V10" s="45"/>
      <c r="W10" s="45">
        <f>データ!Q6</f>
        <v>100</v>
      </c>
      <c r="X10" s="45"/>
      <c r="Y10" s="45"/>
      <c r="Z10" s="45"/>
      <c r="AA10" s="45"/>
      <c r="AB10" s="45"/>
      <c r="AC10" s="45"/>
      <c r="AD10" s="50">
        <f>データ!R6</f>
        <v>3781</v>
      </c>
      <c r="AE10" s="50"/>
      <c r="AF10" s="50"/>
      <c r="AG10" s="50"/>
      <c r="AH10" s="50"/>
      <c r="AI10" s="50"/>
      <c r="AJ10" s="50"/>
      <c r="AK10" s="2"/>
      <c r="AL10" s="50">
        <f>データ!V6</f>
        <v>93</v>
      </c>
      <c r="AM10" s="50"/>
      <c r="AN10" s="50"/>
      <c r="AO10" s="50"/>
      <c r="AP10" s="50"/>
      <c r="AQ10" s="50"/>
      <c r="AR10" s="50"/>
      <c r="AS10" s="50"/>
      <c r="AT10" s="45">
        <f>データ!W6</f>
        <v>0.19</v>
      </c>
      <c r="AU10" s="45"/>
      <c r="AV10" s="45"/>
      <c r="AW10" s="45"/>
      <c r="AX10" s="45"/>
      <c r="AY10" s="45"/>
      <c r="AZ10" s="45"/>
      <c r="BA10" s="45"/>
      <c r="BB10" s="45">
        <f>データ!X6</f>
        <v>489.47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43</v>
      </c>
      <c r="O86" s="26" t="str">
        <f>データ!EO6</f>
        <v>【-】</v>
      </c>
    </row>
  </sheetData>
  <sheetProtection algorithmName="SHA-512" hashValue="yyFbDI+cHeaDMlqxyVbhRd6IEUfu/kcy9QFVsdyfo0FoUAXsROwtUU3wHW6/k83kFQI1TJTGcCitW2ik1ot3wQ==" saltValue="CCipncjUvZoHS8nImFdS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325287</v>
      </c>
      <c r="D6" s="33">
        <f t="shared" si="3"/>
        <v>47</v>
      </c>
      <c r="E6" s="33">
        <f t="shared" si="3"/>
        <v>18</v>
      </c>
      <c r="F6" s="33">
        <f t="shared" si="3"/>
        <v>1</v>
      </c>
      <c r="G6" s="33">
        <f t="shared" si="3"/>
        <v>0</v>
      </c>
      <c r="H6" s="33" t="str">
        <f t="shared" si="3"/>
        <v>島根県　隠岐の島町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0.66</v>
      </c>
      <c r="Q6" s="34">
        <f t="shared" si="3"/>
        <v>100</v>
      </c>
      <c r="R6" s="34">
        <f t="shared" si="3"/>
        <v>3781</v>
      </c>
      <c r="S6" s="34">
        <f t="shared" si="3"/>
        <v>14307</v>
      </c>
      <c r="T6" s="34">
        <f t="shared" si="3"/>
        <v>242.82</v>
      </c>
      <c r="U6" s="34">
        <f t="shared" si="3"/>
        <v>58.92</v>
      </c>
      <c r="V6" s="34">
        <f t="shared" si="3"/>
        <v>93</v>
      </c>
      <c r="W6" s="34">
        <f t="shared" si="3"/>
        <v>0.19</v>
      </c>
      <c r="X6" s="34">
        <f t="shared" si="3"/>
        <v>489.47</v>
      </c>
      <c r="Y6" s="35">
        <f>IF(Y7="",NA(),Y7)</f>
        <v>100.16</v>
      </c>
      <c r="Z6" s="35">
        <f t="shared" ref="Z6:AH6" si="4">IF(Z7="",NA(),Z7)</f>
        <v>100</v>
      </c>
      <c r="AA6" s="35">
        <f t="shared" si="4"/>
        <v>100</v>
      </c>
      <c r="AB6" s="35">
        <f t="shared" si="4"/>
        <v>100.04</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1355.1</v>
      </c>
      <c r="BG6" s="35">
        <f t="shared" ref="BG6:BO6" si="7">IF(BG7="",NA(),BG7)</f>
        <v>1899.68</v>
      </c>
      <c r="BH6" s="35">
        <f t="shared" si="7"/>
        <v>1802.74</v>
      </c>
      <c r="BI6" s="35">
        <f t="shared" si="7"/>
        <v>1336.15</v>
      </c>
      <c r="BJ6" s="35">
        <f t="shared" si="7"/>
        <v>2330.9</v>
      </c>
      <c r="BK6" s="35">
        <f t="shared" si="7"/>
        <v>760.12</v>
      </c>
      <c r="BL6" s="35">
        <f t="shared" si="7"/>
        <v>492.59</v>
      </c>
      <c r="BM6" s="35">
        <f t="shared" si="7"/>
        <v>503.8</v>
      </c>
      <c r="BN6" s="35">
        <f t="shared" si="7"/>
        <v>768.3</v>
      </c>
      <c r="BO6" s="35">
        <f t="shared" si="7"/>
        <v>918.36</v>
      </c>
      <c r="BP6" s="34" t="str">
        <f>IF(BP7="","",IF(BP7="-","【-】","【"&amp;SUBSTITUTE(TEXT(BP7,"#,##0.00"),"-","△")&amp;"】"))</f>
        <v>【860.68】</v>
      </c>
      <c r="BQ6" s="35">
        <f>IF(BQ7="",NA(),BQ7)</f>
        <v>45.54</v>
      </c>
      <c r="BR6" s="35">
        <f t="shared" ref="BR6:BZ6" si="8">IF(BR7="",NA(),BR7)</f>
        <v>45.37</v>
      </c>
      <c r="BS6" s="35">
        <f t="shared" si="8"/>
        <v>51.16</v>
      </c>
      <c r="BT6" s="35">
        <f t="shared" si="8"/>
        <v>37.630000000000003</v>
      </c>
      <c r="BU6" s="35">
        <f t="shared" si="8"/>
        <v>28.34</v>
      </c>
      <c r="BV6" s="35">
        <f t="shared" si="8"/>
        <v>50.17</v>
      </c>
      <c r="BW6" s="35">
        <f t="shared" si="8"/>
        <v>46.53</v>
      </c>
      <c r="BX6" s="35">
        <f t="shared" si="8"/>
        <v>51.58</v>
      </c>
      <c r="BY6" s="35">
        <f t="shared" si="8"/>
        <v>53.36</v>
      </c>
      <c r="BZ6" s="35">
        <f t="shared" si="8"/>
        <v>50.94</v>
      </c>
      <c r="CA6" s="34" t="str">
        <f>IF(CA7="","",IF(CA7="-","【-】","【"&amp;SUBSTITUTE(TEXT(CA7,"#,##0.00"),"-","△")&amp;"】"))</f>
        <v>【52.12】</v>
      </c>
      <c r="CB6" s="35">
        <f>IF(CB7="",NA(),CB7)</f>
        <v>302.07</v>
      </c>
      <c r="CC6" s="35">
        <f t="shared" ref="CC6:CK6" si="9">IF(CC7="",NA(),CC7)</f>
        <v>297.52999999999997</v>
      </c>
      <c r="CD6" s="35">
        <f t="shared" si="9"/>
        <v>267.52</v>
      </c>
      <c r="CE6" s="35">
        <f t="shared" si="9"/>
        <v>406.81</v>
      </c>
      <c r="CF6" s="35">
        <f t="shared" si="9"/>
        <v>508.41</v>
      </c>
      <c r="CG6" s="35">
        <f t="shared" si="9"/>
        <v>329.08</v>
      </c>
      <c r="CH6" s="35">
        <f t="shared" si="9"/>
        <v>373.71</v>
      </c>
      <c r="CI6" s="35">
        <f t="shared" si="9"/>
        <v>333.58</v>
      </c>
      <c r="CJ6" s="35">
        <f t="shared" si="9"/>
        <v>347.38</v>
      </c>
      <c r="CK6" s="35">
        <f t="shared" si="9"/>
        <v>371.2</v>
      </c>
      <c r="CL6" s="34" t="str">
        <f>IF(CL7="","",IF(CL7="-","【-】","【"&amp;SUBSTITUTE(TEXT(CL7,"#,##0.00"),"-","△")&amp;"】"))</f>
        <v>【299.14】</v>
      </c>
      <c r="CM6" s="35">
        <f>IF(CM7="",NA(),CM7)</f>
        <v>35.29</v>
      </c>
      <c r="CN6" s="35">
        <f t="shared" ref="CN6:CV6" si="10">IF(CN7="",NA(),CN7)</f>
        <v>28.13</v>
      </c>
      <c r="CO6" s="35">
        <f t="shared" si="10"/>
        <v>28.13</v>
      </c>
      <c r="CP6" s="35">
        <f t="shared" si="10"/>
        <v>38.46</v>
      </c>
      <c r="CQ6" s="35">
        <f t="shared" si="10"/>
        <v>31.58</v>
      </c>
      <c r="CR6" s="35">
        <f t="shared" si="10"/>
        <v>51.54</v>
      </c>
      <c r="CS6" s="35">
        <f t="shared" si="10"/>
        <v>44.84</v>
      </c>
      <c r="CT6" s="35">
        <f t="shared" si="10"/>
        <v>41.51</v>
      </c>
      <c r="CU6" s="35">
        <f t="shared" si="10"/>
        <v>49.31</v>
      </c>
      <c r="CV6" s="35">
        <f t="shared" si="10"/>
        <v>47.29</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57.28</v>
      </c>
      <c r="DG6" s="35">
        <f t="shared" si="11"/>
        <v>57.74</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325287</v>
      </c>
      <c r="D7" s="37">
        <v>47</v>
      </c>
      <c r="E7" s="37">
        <v>18</v>
      </c>
      <c r="F7" s="37">
        <v>1</v>
      </c>
      <c r="G7" s="37">
        <v>0</v>
      </c>
      <c r="H7" s="37" t="s">
        <v>98</v>
      </c>
      <c r="I7" s="37" t="s">
        <v>99</v>
      </c>
      <c r="J7" s="37" t="s">
        <v>100</v>
      </c>
      <c r="K7" s="37" t="s">
        <v>101</v>
      </c>
      <c r="L7" s="37" t="s">
        <v>102</v>
      </c>
      <c r="M7" s="37" t="s">
        <v>103</v>
      </c>
      <c r="N7" s="38" t="s">
        <v>104</v>
      </c>
      <c r="O7" s="38" t="s">
        <v>105</v>
      </c>
      <c r="P7" s="38">
        <v>0.66</v>
      </c>
      <c r="Q7" s="38">
        <v>100</v>
      </c>
      <c r="R7" s="38">
        <v>3781</v>
      </c>
      <c r="S7" s="38">
        <v>14307</v>
      </c>
      <c r="T7" s="38">
        <v>242.82</v>
      </c>
      <c r="U7" s="38">
        <v>58.92</v>
      </c>
      <c r="V7" s="38">
        <v>93</v>
      </c>
      <c r="W7" s="38">
        <v>0.19</v>
      </c>
      <c r="X7" s="38">
        <v>489.47</v>
      </c>
      <c r="Y7" s="38">
        <v>100.16</v>
      </c>
      <c r="Z7" s="38">
        <v>100</v>
      </c>
      <c r="AA7" s="38">
        <v>100</v>
      </c>
      <c r="AB7" s="38">
        <v>100.04</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1355.1</v>
      </c>
      <c r="BG7" s="38">
        <v>1899.68</v>
      </c>
      <c r="BH7" s="38">
        <v>1802.74</v>
      </c>
      <c r="BI7" s="38">
        <v>1336.15</v>
      </c>
      <c r="BJ7" s="38">
        <v>2330.9</v>
      </c>
      <c r="BK7" s="38">
        <v>760.12</v>
      </c>
      <c r="BL7" s="38">
        <v>492.59</v>
      </c>
      <c r="BM7" s="38">
        <v>503.8</v>
      </c>
      <c r="BN7" s="38">
        <v>768.3</v>
      </c>
      <c r="BO7" s="38">
        <v>918.36</v>
      </c>
      <c r="BP7" s="38">
        <v>860.68</v>
      </c>
      <c r="BQ7" s="38">
        <v>45.54</v>
      </c>
      <c r="BR7" s="38">
        <v>45.37</v>
      </c>
      <c r="BS7" s="38">
        <v>51.16</v>
      </c>
      <c r="BT7" s="38">
        <v>37.630000000000003</v>
      </c>
      <c r="BU7" s="38">
        <v>28.34</v>
      </c>
      <c r="BV7" s="38">
        <v>50.17</v>
      </c>
      <c r="BW7" s="38">
        <v>46.53</v>
      </c>
      <c r="BX7" s="38">
        <v>51.58</v>
      </c>
      <c r="BY7" s="38">
        <v>53.36</v>
      </c>
      <c r="BZ7" s="38">
        <v>50.94</v>
      </c>
      <c r="CA7" s="38">
        <v>52.12</v>
      </c>
      <c r="CB7" s="38">
        <v>302.07</v>
      </c>
      <c r="CC7" s="38">
        <v>297.52999999999997</v>
      </c>
      <c r="CD7" s="38">
        <v>267.52</v>
      </c>
      <c r="CE7" s="38">
        <v>406.81</v>
      </c>
      <c r="CF7" s="38">
        <v>508.41</v>
      </c>
      <c r="CG7" s="38">
        <v>329.08</v>
      </c>
      <c r="CH7" s="38">
        <v>373.71</v>
      </c>
      <c r="CI7" s="38">
        <v>333.58</v>
      </c>
      <c r="CJ7" s="38">
        <v>347.38</v>
      </c>
      <c r="CK7" s="38">
        <v>371.2</v>
      </c>
      <c r="CL7" s="38">
        <v>299.14</v>
      </c>
      <c r="CM7" s="38">
        <v>35.29</v>
      </c>
      <c r="CN7" s="38">
        <v>28.13</v>
      </c>
      <c r="CO7" s="38">
        <v>28.13</v>
      </c>
      <c r="CP7" s="38">
        <v>38.46</v>
      </c>
      <c r="CQ7" s="38">
        <v>31.58</v>
      </c>
      <c r="CR7" s="38">
        <v>51.54</v>
      </c>
      <c r="CS7" s="38">
        <v>44.84</v>
      </c>
      <c r="CT7" s="38">
        <v>41.51</v>
      </c>
      <c r="CU7" s="38">
        <v>49.31</v>
      </c>
      <c r="CV7" s="38">
        <v>47.29</v>
      </c>
      <c r="CW7" s="38">
        <v>50.35</v>
      </c>
      <c r="CX7" s="38">
        <v>100</v>
      </c>
      <c r="CY7" s="38">
        <v>100</v>
      </c>
      <c r="CZ7" s="38">
        <v>100</v>
      </c>
      <c r="DA7" s="38">
        <v>100</v>
      </c>
      <c r="DB7" s="38">
        <v>100</v>
      </c>
      <c r="DC7" s="38">
        <v>71.599999999999994</v>
      </c>
      <c r="DD7" s="38">
        <v>67.86</v>
      </c>
      <c r="DE7" s="38">
        <v>68.72</v>
      </c>
      <c r="DF7" s="38">
        <v>57.28</v>
      </c>
      <c r="DG7" s="38">
        <v>57.74</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