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02.MASUDACITY\Documents\"/>
    </mc:Choice>
  </mc:AlternateContent>
  <workbookProtection workbookAlgorithmName="SHA-512" workbookHashValue="s2SoxwUbXkmFrmyzKMQ5Th8QL1Wvz8bJsMdjucdyaLRzQImEaaE8g9dWG8fbPmlljIW2Xqjoe0s8S+Kxw7CyOg==" workbookSaltValue="7POC0L6saPAjDcfvGaJo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<sst xmlns="http://schemas.openxmlformats.org/spreadsheetml/2006/main" count="232" uniqueCount="120">
  <si>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</si>
  <si>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</si>
  <si>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</si>
  <si>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</si>
  <si>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</si>
  <si>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</si>
  <si>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</si>
  <si>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</si>
  <si>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</si>
  <si>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</si>
  <si>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</si>
  <si>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</si>
  <si>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</si>
  <si>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</si>
  <si>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</si>
  <si>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</si>
  <si>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</si>
  <si>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</si>
  <si>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</si>
  <si>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</si>
  <si>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</si>
  <si>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</si>
  <si>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</si>
  <si>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</si>
  <si>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</si>
  <si>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</si>
  <si>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</si>
  <si>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</si>
  <si>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</si>
  <si>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</si>
  <si>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</si>
  <si>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</si>
  <si>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</si>
  <si>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</si>
  <si>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</si>
  <si>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</si>
  <si>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</si>
  <si>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</si>
  <si>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</si>
  <si>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</si>
  <si>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</si>
  <si>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</si>
  <si>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</si>
  <si>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</si>
  <si>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</si>
  <si>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</si>
  <si>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</si>
  <si>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</si>
  <si>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</si>
  <si>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</si>
  <si>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</si>
  <si>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</si>
  <si>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</si>
  <si>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</si>
  <si>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</si>
  <si>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</si>
  <si>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</si>
  <si>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</si>
  <si>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</si>
  <si>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</si>
  <si>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</si>
  <si>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</si>
  <si>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</si>
  <si>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</si>
  <si>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</si>
  <si>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</si>
  <si>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</si>
  <si>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</si>
  <si>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</si>
  <si>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</si>
  <si>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</si>
  <si>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</si>
  <si>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</si>
  <si>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</si>
  <si>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</si>
  <si>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</si>
  <si>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</si>
  <si>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</si>
  <si>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</si>
  <si>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</si>
  <si>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</si>
  <si>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</si>
  <si>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</si>
  <si>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</si>
  <si>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</si>
  <si>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</si>
  <si>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</si>
  <si>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</si>
  <si>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</si>
  <si>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</si>
  <si>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</si>
  <si>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</si>
  <si>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</si>
  <si>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</si>
  <si>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</si>
  <si>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</si>
  <si>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</si>
  <si>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</si>
  <si>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</si>
  <si>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</si>
  <si>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</si>
  <si>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</si>
  <si>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</si>
  <si>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</si>
  <si>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</si>
  <si>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</si>
  <si>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</si>
  <si>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</si>
  <si>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</si>
  <si>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</si>
  <si>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</si>
  <si>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</si>
  <si>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</si>
  <si>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</si>
  <si>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</si>
  <si>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</si>
  <si>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</si>
  <si>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については、経常収支比率が多少悪化したものの、100％以上は確保しており概ね健全な経営をしているものと思われる。また、ほかの項目においても類似団体平均値より健全な状況となっているが、有収率については、管路の更新が遅れていることから悪化している。今後は限られた予算の中で有収率の向上に向け管路の更新を進めていきたい。また、平成３０年度からは美都匹見簡易水道事業等の事業統合があり、今後の経営は厳しくなるが健全経営をめざし努力したい。</t>
    <rPh sb="0" eb="2">
      <t>ケイエイ</t>
    </rPh>
    <rPh sb="2" eb="4">
      <t>ジョウキョウ</t>
    </rPh>
    <rPh sb="10" eb="12">
      <t>ケイジョウ</t>
    </rPh>
    <rPh sb="12" eb="14">
      <t>シュウシ</t>
    </rPh>
    <rPh sb="14" eb="16">
      <t>ヒリツ</t>
    </rPh>
    <rPh sb="17" eb="19">
      <t>タショウ</t>
    </rPh>
    <rPh sb="19" eb="21">
      <t>アッカ</t>
    </rPh>
    <rPh sb="30" eb="33">
      <t>パーセントイジョウ</t>
    </rPh>
    <rPh sb="34" eb="36">
      <t>カクホ</t>
    </rPh>
    <rPh sb="40" eb="41">
      <t>オオム</t>
    </rPh>
    <rPh sb="42" eb="44">
      <t>ケンゼン</t>
    </rPh>
    <rPh sb="45" eb="47">
      <t>ケイエイ</t>
    </rPh>
    <rPh sb="55" eb="56">
      <t>オモ</t>
    </rPh>
    <rPh sb="66" eb="68">
      <t>コウモク</t>
    </rPh>
    <rPh sb="73" eb="75">
      <t>ルイジ</t>
    </rPh>
    <rPh sb="75" eb="77">
      <t>ダンタイ</t>
    </rPh>
    <rPh sb="77" eb="80">
      <t>ヘイキンチ</t>
    </rPh>
    <rPh sb="82" eb="84">
      <t>ケンゼン</t>
    </rPh>
    <rPh sb="85" eb="87">
      <t>ジョウキョウ</t>
    </rPh>
    <rPh sb="95" eb="98">
      <t>ユウシュウリツ</t>
    </rPh>
    <rPh sb="104" eb="106">
      <t>カンロ</t>
    </rPh>
    <rPh sb="107" eb="109">
      <t>コウシン</t>
    </rPh>
    <rPh sb="110" eb="111">
      <t>オク</t>
    </rPh>
    <rPh sb="119" eb="121">
      <t>アッカ</t>
    </rPh>
    <rPh sb="126" eb="128">
      <t>コンゴ</t>
    </rPh>
    <rPh sb="129" eb="130">
      <t>カギ</t>
    </rPh>
    <rPh sb="133" eb="135">
      <t>ヨサン</t>
    </rPh>
    <rPh sb="136" eb="137">
      <t>ナカ</t>
    </rPh>
    <rPh sb="138" eb="140">
      <t>ユウシュウ</t>
    </rPh>
    <rPh sb="140" eb="141">
      <t>リツ</t>
    </rPh>
    <rPh sb="142" eb="144">
      <t>コウジョウ</t>
    </rPh>
    <rPh sb="145" eb="146">
      <t>ム</t>
    </rPh>
    <rPh sb="147" eb="149">
      <t>カンロ</t>
    </rPh>
    <rPh sb="150" eb="152">
      <t>コウシン</t>
    </rPh>
    <rPh sb="153" eb="154">
      <t>スス</t>
    </rPh>
    <rPh sb="164" eb="166">
      <t>ヘイセイ</t>
    </rPh>
    <rPh sb="168" eb="170">
      <t>ネンド</t>
    </rPh>
    <rPh sb="173" eb="175">
      <t>ミト</t>
    </rPh>
    <rPh sb="175" eb="177">
      <t>ヒキミ</t>
    </rPh>
    <rPh sb="177" eb="179">
      <t>カンイ</t>
    </rPh>
    <rPh sb="179" eb="181">
      <t>スイドウ</t>
    </rPh>
    <rPh sb="181" eb="183">
      <t>ジギョウ</t>
    </rPh>
    <rPh sb="183" eb="184">
      <t>トウ</t>
    </rPh>
    <rPh sb="185" eb="187">
      <t>ジギョウ</t>
    </rPh>
    <rPh sb="187" eb="189">
      <t>トウゴウ</t>
    </rPh>
    <rPh sb="193" eb="195">
      <t>コンゴ</t>
    </rPh>
    <rPh sb="196" eb="198">
      <t>ケイエイ</t>
    </rPh>
    <rPh sb="199" eb="200">
      <t>キビ</t>
    </rPh>
    <rPh sb="205" eb="207">
      <t>ケンゼン</t>
    </rPh>
    <rPh sb="207" eb="209">
      <t>ケイエイ</t>
    </rPh>
    <rPh sb="213" eb="215">
      <t>ドリョク</t>
    </rPh>
    <phoneticPr fontId="4"/>
  </si>
  <si>
    <t>老朽管については、管路の更新が遅れていることに伴い、それぞれの項目で類似団体平均値より厳しい数値となっている。今後美都匹見簡易水道事業等の事業を引き継ぐこととなり、ますます厳しい状況となるが、限られた予算の中で効率よく管路更新を行いたい。</t>
    <rPh sb="0" eb="2">
      <t>ロウキュウ</t>
    </rPh>
    <rPh sb="2" eb="3">
      <t>カン</t>
    </rPh>
    <rPh sb="9" eb="11">
      <t>カンロ</t>
    </rPh>
    <rPh sb="12" eb="14">
      <t>コウシン</t>
    </rPh>
    <rPh sb="15" eb="16">
      <t>オク</t>
    </rPh>
    <rPh sb="23" eb="24">
      <t>トモナ</t>
    </rPh>
    <rPh sb="31" eb="33">
      <t>コウモク</t>
    </rPh>
    <rPh sb="34" eb="36">
      <t>ルイジ</t>
    </rPh>
    <rPh sb="36" eb="38">
      <t>ダンタイ</t>
    </rPh>
    <rPh sb="38" eb="41">
      <t>ヘイキンチ</t>
    </rPh>
    <rPh sb="43" eb="44">
      <t>キビ</t>
    </rPh>
    <rPh sb="46" eb="48">
      <t>スウチ</t>
    </rPh>
    <rPh sb="55" eb="57">
      <t>コンゴ</t>
    </rPh>
    <rPh sb="57" eb="59">
      <t>ミト</t>
    </rPh>
    <rPh sb="59" eb="61">
      <t>ヒキミ</t>
    </rPh>
    <rPh sb="61" eb="63">
      <t>カンイ</t>
    </rPh>
    <rPh sb="63" eb="65">
      <t>スイドウ</t>
    </rPh>
    <rPh sb="65" eb="67">
      <t>ジギョウ</t>
    </rPh>
    <rPh sb="67" eb="68">
      <t>トウ</t>
    </rPh>
    <rPh sb="69" eb="71">
      <t>ジギョウ</t>
    </rPh>
    <rPh sb="72" eb="73">
      <t>ヒ</t>
    </rPh>
    <rPh sb="74" eb="75">
      <t>ツ</t>
    </rPh>
    <rPh sb="86" eb="87">
      <t>キビ</t>
    </rPh>
    <rPh sb="89" eb="91">
      <t>ジョウキョウ</t>
    </rPh>
    <rPh sb="96" eb="97">
      <t>カギ</t>
    </rPh>
    <rPh sb="100" eb="102">
      <t>ヨサン</t>
    </rPh>
    <rPh sb="103" eb="104">
      <t>ナカ</t>
    </rPh>
    <rPh sb="105" eb="107">
      <t>コウリツ</t>
    </rPh>
    <rPh sb="109" eb="111">
      <t>カンロ</t>
    </rPh>
    <rPh sb="111" eb="113">
      <t>コウシン</t>
    </rPh>
    <rPh sb="114" eb="115">
      <t>オコナ</t>
    </rPh>
    <phoneticPr fontId="4"/>
  </si>
  <si>
    <t>全体的には経営状況は良好に推移しているものの、管路更新の遅れに伴いその関連する項目については厳しい状況となっている。経営の健全性や老朽管の項目でも記載しているが、平成３０年度から美都匹見簡易水道事業等との統合に伴い、経営状況が厳しくなるものと思われる。その厳しい状況の中で効率よく管路更新を進め、有収率等の向上を図りたい。</t>
    <rPh sb="0" eb="3">
      <t>ゼンタイテキ</t>
    </rPh>
    <rPh sb="5" eb="7">
      <t>ケイエイ</t>
    </rPh>
    <rPh sb="7" eb="9">
      <t>ジョウキョウ</t>
    </rPh>
    <rPh sb="10" eb="12">
      <t>リョウコウ</t>
    </rPh>
    <rPh sb="13" eb="15">
      <t>スイイ</t>
    </rPh>
    <rPh sb="23" eb="25">
      <t>カンロ</t>
    </rPh>
    <rPh sb="25" eb="27">
      <t>コウシン</t>
    </rPh>
    <rPh sb="28" eb="29">
      <t>オク</t>
    </rPh>
    <rPh sb="31" eb="32">
      <t>トモナ</t>
    </rPh>
    <rPh sb="35" eb="37">
      <t>カンレン</t>
    </rPh>
    <rPh sb="39" eb="41">
      <t>コウモク</t>
    </rPh>
    <rPh sb="46" eb="47">
      <t>キビ</t>
    </rPh>
    <rPh sb="49" eb="51">
      <t>ジョウキョウ</t>
    </rPh>
    <rPh sb="58" eb="60">
      <t>ケイエイ</t>
    </rPh>
    <rPh sb="61" eb="63">
      <t>ケンゼン</t>
    </rPh>
    <rPh sb="63" eb="64">
      <t>セイ</t>
    </rPh>
    <rPh sb="65" eb="67">
      <t>ロウキュウ</t>
    </rPh>
    <rPh sb="67" eb="68">
      <t>カン</t>
    </rPh>
    <rPh sb="69" eb="71">
      <t>コウモク</t>
    </rPh>
    <rPh sb="73" eb="75">
      <t>キサイ</t>
    </rPh>
    <rPh sb="81" eb="83">
      <t>ヘイセイ</t>
    </rPh>
    <rPh sb="85" eb="87">
      <t>ネンド</t>
    </rPh>
    <rPh sb="89" eb="91">
      <t>ミト</t>
    </rPh>
    <rPh sb="91" eb="93">
      <t>ヒキミ</t>
    </rPh>
    <rPh sb="93" eb="95">
      <t>カンイ</t>
    </rPh>
    <rPh sb="95" eb="97">
      <t>スイドウ</t>
    </rPh>
    <rPh sb="97" eb="99">
      <t>ジギョウ</t>
    </rPh>
    <rPh sb="99" eb="100">
      <t>トウ</t>
    </rPh>
    <rPh sb="102" eb="104">
      <t>トウゴウ</t>
    </rPh>
    <rPh sb="105" eb="106">
      <t>トモナ</t>
    </rPh>
    <rPh sb="108" eb="110">
      <t>ケイエイ</t>
    </rPh>
    <rPh sb="110" eb="112">
      <t>ジョウキョウ</t>
    </rPh>
    <rPh sb="113" eb="114">
      <t>キビ</t>
    </rPh>
    <rPh sb="121" eb="122">
      <t>オモ</t>
    </rPh>
    <rPh sb="128" eb="129">
      <t>キビ</t>
    </rPh>
    <rPh sb="131" eb="133">
      <t>ジョウキョウ</t>
    </rPh>
    <rPh sb="134" eb="135">
      <t>ナカ</t>
    </rPh>
    <rPh sb="136" eb="138">
      <t>コウリツ</t>
    </rPh>
    <rPh sb="140" eb="142">
      <t>カンロ</t>
    </rPh>
    <rPh sb="142" eb="144">
      <t>コウシン</t>
    </rPh>
    <rPh sb="145" eb="146">
      <t>スス</t>
    </rPh>
    <rPh sb="148" eb="150">
      <t>ユウシュウ</t>
    </rPh>
    <rPh sb="150" eb="151">
      <t>リツ</t>
    </rPh>
    <rPh sb="151" eb="152">
      <t>トウ</t>
    </rPh>
    <rPh sb="153" eb="155">
      <t>コウジョウ</t>
    </rPh>
    <rPh sb="156" eb="15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</si>
</sst>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0.39</c:v>
                </c:pt>
                <c:pt idx="1">
                  <c:v>0.37</c:v>
                </c:pt>
                <c:pt idx="2">
                  <c:v>0.34</c:v>
                </c:pt>
                <c:pt idx="3">
                  <c:v>0.02</c:v>
                </c:pt>
                <c:pt idx="4">
                  <c:v>0.09</c:v>
                </c:pt>
              </c:numCache>
            </c:numRef>
          </c:val>
          <c:extLst>
            <c:ext xmlns:c16="http://schemas.microsoft.com/office/drawing/2014/chart" uri="{C3380CC4-5D6E-409C-BE32-E72D297353CC}">
              <c16:uniqueId val="{00000000-1DE0-43B8-B6D4-383B9895AB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1DE0-43B8-B6D4-383B9895AB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85.44</c:v>
                </c:pt>
                <c:pt idx="1">
                  <c:v>83.09</c:v>
                </c:pt>
                <c:pt idx="2">
                  <c:v>83.79</c:v>
                </c:pt>
                <c:pt idx="3">
                  <c:v>84.66</c:v>
                </c:pt>
                <c:pt idx="4">
                  <c:v>87.7</c:v>
                </c:pt>
              </c:numCache>
            </c:numRef>
          </c:val>
          <c:extLst>
            <c:ext xmlns:c16="http://schemas.microsoft.com/office/drawing/2014/chart" uri="{C3380CC4-5D6E-409C-BE32-E72D297353CC}">
              <c16:uniqueId val="{00000000-8316-4A7E-A249-68E5CBFF40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8316-4A7E-A249-68E5CBFF40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79.89</c:v>
                </c:pt>
                <c:pt idx="1">
                  <c:v>80.849999999999994</c:v>
                </c:pt>
                <c:pt idx="2">
                  <c:v>79.89</c:v>
                </c:pt>
                <c:pt idx="3">
                  <c:v>78.14</c:v>
                </c:pt>
                <c:pt idx="4">
                  <c:v>75.44</c:v>
                </c:pt>
              </c:numCache>
            </c:numRef>
          </c:val>
          <c:extLst>
            <c:ext xmlns:c16="http://schemas.microsoft.com/office/drawing/2014/chart" uri="{C3380CC4-5D6E-409C-BE32-E72D297353CC}">
              <c16:uniqueId val="{00000000-EAB9-46FF-BE92-06C795943C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EAB9-46FF-BE92-06C795943C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105.5</c:v>
                </c:pt>
                <c:pt idx="1">
                  <c:v>106.2</c:v>
                </c:pt>
                <c:pt idx="2">
                  <c:v>110.41</c:v>
                </c:pt>
                <c:pt idx="3">
                  <c:v>110.59</c:v>
                </c:pt>
                <c:pt idx="4">
                  <c:v>108.19</c:v>
                </c:pt>
              </c:numCache>
            </c:numRef>
          </c:val>
          <c:extLst>
            <c:ext xmlns:c16="http://schemas.microsoft.com/office/drawing/2014/chart" uri="{C3380CC4-5D6E-409C-BE32-E72D297353CC}">
              <c16:uniqueId val="{00000000-B72D-4D95-9AA1-E9E2D0C142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B72D-4D95-9AA1-E9E2D0C142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37.979999999999997</c:v>
                </c:pt>
                <c:pt idx="1">
                  <c:v>49.65</c:v>
                </c:pt>
                <c:pt idx="2">
                  <c:v>51.15</c:v>
                </c:pt>
                <c:pt idx="3">
                  <c:v>52.58</c:v>
                </c:pt>
                <c:pt idx="4">
                  <c:v>53.68</c:v>
                </c:pt>
              </c:numCache>
            </c:numRef>
          </c:val>
          <c:extLst>
            <c:ext xmlns:c16="http://schemas.microsoft.com/office/drawing/2014/chart" uri="{C3380CC4-5D6E-409C-BE32-E72D297353CC}">
              <c16:uniqueId val="{00000000-7431-46C9-8EDC-5D4080D596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7431-46C9-8EDC-5D4080D596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20.72</c:v>
                </c:pt>
                <c:pt idx="1">
                  <c:v>23.06</c:v>
                </c:pt>
                <c:pt idx="2">
                  <c:v>26.63</c:v>
                </c:pt>
                <c:pt idx="3">
                  <c:v>26.24</c:v>
                </c:pt>
                <c:pt idx="4">
                  <c:v>26.2</c:v>
                </c:pt>
              </c:numCache>
            </c:numRef>
          </c:val>
          <c:extLst>
            <c:ext xmlns:c16="http://schemas.microsoft.com/office/drawing/2014/chart" uri="{C3380CC4-5D6E-409C-BE32-E72D297353CC}">
              <c16:uniqueId val="{00000000-206A-4C4B-AF42-A43349202E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206A-4C4B-AF42-A43349202E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89-42FC-89B2-41BDA2DCFD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A189-42FC-89B2-41BDA2DCFD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8832.57</c:v>
                </c:pt>
                <c:pt idx="1">
                  <c:v>512.27</c:v>
                </c:pt>
                <c:pt idx="2">
                  <c:v>471.19</c:v>
                </c:pt>
                <c:pt idx="3">
                  <c:v>459.1</c:v>
                </c:pt>
                <c:pt idx="4">
                  <c:v>483.11</c:v>
                </c:pt>
              </c:numCache>
            </c:numRef>
          </c:val>
          <c:extLst>
            <c:ext xmlns:c16="http://schemas.microsoft.com/office/drawing/2014/chart" uri="{C3380CC4-5D6E-409C-BE32-E72D297353CC}">
              <c16:uniqueId val="{00000000-0464-4D90-9513-6C6E4411F6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0464-4D90-9513-6C6E4411F6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446.37</c:v>
                </c:pt>
                <c:pt idx="1">
                  <c:v>426.58</c:v>
                </c:pt>
                <c:pt idx="2">
                  <c:v>404.19</c:v>
                </c:pt>
                <c:pt idx="3">
                  <c:v>393.96</c:v>
                </c:pt>
                <c:pt idx="4">
                  <c:v>372.22</c:v>
                </c:pt>
              </c:numCache>
            </c:numRef>
          </c:val>
          <c:extLst>
            <c:ext xmlns:c16="http://schemas.microsoft.com/office/drawing/2014/chart" uri="{C3380CC4-5D6E-409C-BE32-E72D297353CC}">
              <c16:uniqueId val="{00000000-B0B3-4B1F-9664-ACFFDB237A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B0B3-4B1F-9664-ACFFDB237A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98.21</c:v>
                </c:pt>
                <c:pt idx="1">
                  <c:v>99.35</c:v>
                </c:pt>
                <c:pt idx="2">
                  <c:v>102.93</c:v>
                </c:pt>
                <c:pt idx="3">
                  <c:v>103.5</c:v>
                </c:pt>
                <c:pt idx="4">
                  <c:v>100.4</c:v>
                </c:pt>
              </c:numCache>
            </c:numRef>
          </c:val>
          <c:extLst>
            <c:ext xmlns:c16="http://schemas.microsoft.com/office/drawing/2014/chart" uri="{C3380CC4-5D6E-409C-BE32-E72D297353CC}">
              <c16:uniqueId val="{00000000-D0A0-413F-A8F9-3456E0E18E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D0A0-413F-A8F9-3456E0E18E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163.81</c:v>
                </c:pt>
                <c:pt idx="1">
                  <c:v>162.25</c:v>
                </c:pt>
                <c:pt idx="2">
                  <c:v>156.38</c:v>
                </c:pt>
                <c:pt idx="3">
                  <c:v>155.47999999999999</c:v>
                </c:pt>
                <c:pt idx="4">
                  <c:v>160.68</c:v>
                </c:pt>
              </c:numCache>
            </c:numRef>
          </c:val>
          <c:extLst>
            <c:ext xmlns:c16="http://schemas.microsoft.com/office/drawing/2014/chart" uri="{C3380CC4-5D6E-409C-BE32-E72D297353CC}">
              <c16:uniqueId val="{00000000-D7CF-41B6-A757-BBC204D807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D7CF-41B6-A757-BBC204D807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益田市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47521</v>
      </c>
      <c r="AM8" s="70"/>
      <c r="AN8" s="70"/>
      <c r="AO8" s="70"/>
      <c r="AP8" s="70"/>
      <c r="AQ8" s="70"/>
      <c r="AR8" s="70"/>
      <c r="AS8" s="70"/>
      <c r="AT8" s="66">
        <f>データ!$S$6</f>
        <v>733.19</v>
      </c>
      <c r="AU8" s="67"/>
      <c r="AV8" s="67"/>
      <c r="AW8" s="67"/>
      <c r="AX8" s="67"/>
      <c r="AY8" s="67"/>
      <c r="AZ8" s="67"/>
      <c r="BA8" s="67"/>
      <c r="BB8" s="69">
        <f>データ!$T$6</f>
        <v>64.81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68.16</v>
      </c>
      <c r="J10" s="67"/>
      <c r="K10" s="67"/>
      <c r="L10" s="67"/>
      <c r="M10" s="67"/>
      <c r="N10" s="67"/>
      <c r="O10" s="68"/>
      <c r="P10" s="69">
        <f>データ!$P$6</f>
        <v>97.57</v>
      </c>
      <c r="Q10" s="69"/>
      <c r="R10" s="69"/>
      <c r="S10" s="69"/>
      <c r="T10" s="69"/>
      <c r="U10" s="69"/>
      <c r="V10" s="69"/>
      <c r="W10" s="70">
        <f>データ!$Q$6</f>
        <v>3024</v>
      </c>
      <c r="X10" s="70"/>
      <c r="Y10" s="70"/>
      <c r="Z10" s="70"/>
      <c r="AA10" s="70"/>
      <c r="AB10" s="70"/>
      <c r="AC10" s="70"/>
      <c r="AD10" s="2"/>
      <c r="AE10" s="2"/>
      <c r="AF10" s="2"/>
      <c r="AG10" s="2"/>
      <c r="AH10" s="4"/>
      <c r="AI10" s="4"/>
      <c r="AJ10" s="4"/>
      <c r="AK10" s="4"/>
      <c r="AL10" s="70">
        <f>データ!$U$6</f>
        <v>42317</v>
      </c>
      <c r="AM10" s="70"/>
      <c r="AN10" s="70"/>
      <c r="AO10" s="70"/>
      <c r="AP10" s="70"/>
      <c r="AQ10" s="70"/>
      <c r="AR10" s="70"/>
      <c r="AS10" s="70"/>
      <c r="AT10" s="66">
        <f>データ!$V$6</f>
        <v>115.84</v>
      </c>
      <c r="AU10" s="67"/>
      <c r="AV10" s="67"/>
      <c r="AW10" s="67"/>
      <c r="AX10" s="67"/>
      <c r="AY10" s="67"/>
      <c r="AZ10" s="67"/>
      <c r="BA10" s="67"/>
      <c r="BB10" s="69">
        <f>データ!$W$6</f>
        <v>365.31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hEQ/kBFxW/7FAaK5Mr28AyH3mrYX7yZhTZwRLxVr2bCW6z7/WED7avql0v9qLAbt70ejDk6+67YnOed28mucA==" saltValue="G3qici8LyIcmQT4IjY6qP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322041</v>
      </c>
      <c r="D6" s="33">
        <f t="shared" si="3"/>
        <v>46</v>
      </c>
      <c r="E6" s="33">
        <f t="shared" si="3"/>
        <v>1</v>
      </c>
      <c r="F6" s="33">
        <f t="shared" si="3"/>
        <v>0</v>
      </c>
      <c r="G6" s="33">
        <f t="shared" si="3"/>
        <v>1</v>
      </c>
      <c r="H6" s="33" t="str">
        <f t="shared" si="3"/>
        <v>島根県　益田市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68.16</v>
      </c>
      <c r="P6" s="34">
        <f t="shared" si="3"/>
        <v>97.57</v>
      </c>
      <c r="Q6" s="34">
        <f t="shared" si="3"/>
        <v>3024</v>
      </c>
      <c r="R6" s="34">
        <f t="shared" si="3"/>
        <v>47521</v>
      </c>
      <c r="S6" s="34">
        <f t="shared" si="3"/>
        <v>733.19</v>
      </c>
      <c r="T6" s="34">
        <f t="shared" si="3"/>
        <v>64.81</v>
      </c>
      <c r="U6" s="34">
        <f t="shared" si="3"/>
        <v>42317</v>
      </c>
      <c r="V6" s="34">
        <f t="shared" si="3"/>
        <v>115.84</v>
      </c>
      <c r="W6" s="34">
        <f t="shared" si="3"/>
        <v>365.31</v>
      </c>
      <c r="X6" s="35">
        <f>IF(X7="",NA(),X7)</f>
        <v>105.5</v>
      </c>
      <c r="Y6" s="35">
        <f t="shared" ref="Y6:AG6" si="4">IF(Y7="",NA(),Y7)</f>
        <v>106.2</v>
      </c>
      <c r="Z6" s="35">
        <f t="shared" si="4"/>
        <v>110.41</v>
      </c>
      <c r="AA6" s="35">
        <f t="shared" si="4"/>
        <v>110.59</v>
      </c>
      <c r="AB6" s="35">
        <f t="shared" si="4"/>
        <v>108.19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8832.57</v>
      </c>
      <c r="AU6" s="35">
        <f t="shared" ref="AU6:BC6" si="6">IF(AU7="",NA(),AU7)</f>
        <v>512.27</v>
      </c>
      <c r="AV6" s="35">
        <f t="shared" si="6"/>
        <v>471.19</v>
      </c>
      <c r="AW6" s="35">
        <f t="shared" si="6"/>
        <v>459.1</v>
      </c>
      <c r="AX6" s="35">
        <f t="shared" si="6"/>
        <v>483.11</v>
      </c>
      <c r="AY6" s="35">
        <f t="shared" si="6"/>
        <v>909.68</v>
      </c>
      <c r="AZ6" s="35">
        <f t="shared" si="6"/>
        <v>382.09</v>
      </c>
      <c r="BA6" s="35">
        <f t="shared" si="6"/>
        <v>371.31</v>
      </c>
      <c r="BB6" s="35">
        <f t="shared" si="6"/>
        <v>377.63</v>
      </c>
      <c r="BC6" s="35">
        <f t="shared" si="6"/>
        <v>357.34</v>
      </c>
      <c r="BD6" s="34" t="str">
        <f>IF(BD7="","",IF(BD7="-","【-】","【"&amp;SUBSTITUTE(TEXT(BD7,"#,##0.00"),"-","△")&amp;"】"))</f>
        <v>【264.34】</v>
      </c>
      <c r="BE6" s="35">
        <f>IF(BE7="",NA(),BE7)</f>
        <v>446.37</v>
      </c>
      <c r="BF6" s="35">
        <f t="shared" ref="BF6:BN6" si="7">IF(BF7="",NA(),BF7)</f>
        <v>426.58</v>
      </c>
      <c r="BG6" s="35">
        <f t="shared" si="7"/>
        <v>404.19</v>
      </c>
      <c r="BH6" s="35">
        <f t="shared" si="7"/>
        <v>393.96</v>
      </c>
      <c r="BI6" s="35">
        <f t="shared" si="7"/>
        <v>372.22</v>
      </c>
      <c r="BJ6" s="35">
        <f t="shared" si="7"/>
        <v>382.65</v>
      </c>
      <c r="BK6" s="35">
        <f t="shared" si="7"/>
        <v>385.06</v>
      </c>
      <c r="BL6" s="35">
        <f t="shared" si="7"/>
        <v>373.09</v>
      </c>
      <c r="BM6" s="35">
        <f t="shared" si="7"/>
        <v>364.71</v>
      </c>
      <c r="BN6" s="35">
        <f t="shared" si="7"/>
        <v>373.69</v>
      </c>
      <c r="BO6" s="34" t="str">
        <f>IF(BO7="","",IF(BO7="-","【-】","【"&amp;SUBSTITUTE(TEXT(BO7,"#,##0.00"),"-","△")&amp;"】"))</f>
        <v>【274.27】</v>
      </c>
      <c r="BP6" s="35">
        <f>IF(BP7="",NA(),BP7)</f>
        <v>98.21</v>
      </c>
      <c r="BQ6" s="35">
        <f t="shared" ref="BQ6:BY6" si="8">IF(BQ7="",NA(),BQ7)</f>
        <v>99.35</v>
      </c>
      <c r="BR6" s="35">
        <f t="shared" si="8"/>
        <v>102.93</v>
      </c>
      <c r="BS6" s="35">
        <f t="shared" si="8"/>
        <v>103.5</v>
      </c>
      <c r="BT6" s="35">
        <f t="shared" si="8"/>
        <v>100.4</v>
      </c>
      <c r="BU6" s="35">
        <f t="shared" si="8"/>
        <v>96.1</v>
      </c>
      <c r="BV6" s="35">
        <f t="shared" si="8"/>
        <v>99.07</v>
      </c>
      <c r="BW6" s="35">
        <f t="shared" si="8"/>
        <v>99.99</v>
      </c>
      <c r="BX6" s="35">
        <f t="shared" si="8"/>
        <v>100.65</v>
      </c>
      <c r="BY6" s="35">
        <f t="shared" si="8"/>
        <v>99.87</v>
      </c>
      <c r="BZ6" s="34" t="str">
        <f>IF(BZ7="","",IF(BZ7="-","【-】","【"&amp;SUBSTITUTE(TEXT(BZ7,"#,##0.00"),"-","△")&amp;"】"))</f>
        <v>【104.36】</v>
      </c>
      <c r="CA6" s="35">
        <f>IF(CA7="",NA(),CA7)</f>
        <v>163.81</v>
      </c>
      <c r="CB6" s="35">
        <f t="shared" ref="CB6:CJ6" si="9">IF(CB7="",NA(),CB7)</f>
        <v>162.25</v>
      </c>
      <c r="CC6" s="35">
        <f t="shared" si="9"/>
        <v>156.38</v>
      </c>
      <c r="CD6" s="35">
        <f t="shared" si="9"/>
        <v>155.47999999999999</v>
      </c>
      <c r="CE6" s="35">
        <f t="shared" si="9"/>
        <v>160.68</v>
      </c>
      <c r="CF6" s="35">
        <f t="shared" si="9"/>
        <v>178.39</v>
      </c>
      <c r="CG6" s="35">
        <f t="shared" si="9"/>
        <v>173.03</v>
      </c>
      <c r="CH6" s="35">
        <f t="shared" si="9"/>
        <v>171.15</v>
      </c>
      <c r="CI6" s="35">
        <f t="shared" si="9"/>
        <v>170.19</v>
      </c>
      <c r="CJ6" s="35">
        <f t="shared" si="9"/>
        <v>171.81</v>
      </c>
      <c r="CK6" s="34" t="str">
        <f>IF(CK7="","",IF(CK7="-","【-】","【"&amp;SUBSTITUTE(TEXT(CK7,"#,##0.00"),"-","△")&amp;"】"))</f>
        <v>【165.71】</v>
      </c>
      <c r="CL6" s="35">
        <f>IF(CL7="",NA(),CL7)</f>
        <v>85.44</v>
      </c>
      <c r="CM6" s="35">
        <f t="shared" ref="CM6:CU6" si="10">IF(CM7="",NA(),CM7)</f>
        <v>83.09</v>
      </c>
      <c r="CN6" s="35">
        <f t="shared" si="10"/>
        <v>83.79</v>
      </c>
      <c r="CO6" s="35">
        <f t="shared" si="10"/>
        <v>84.66</v>
      </c>
      <c r="CP6" s="35">
        <f t="shared" si="10"/>
        <v>87.7</v>
      </c>
      <c r="CQ6" s="35">
        <f t="shared" si="10"/>
        <v>59.23</v>
      </c>
      <c r="CR6" s="35">
        <f t="shared" si="10"/>
        <v>58.58</v>
      </c>
      <c r="CS6" s="35">
        <f t="shared" si="10"/>
        <v>58.53</v>
      </c>
      <c r="CT6" s="35">
        <f t="shared" si="10"/>
        <v>59.01</v>
      </c>
      <c r="CU6" s="35">
        <f t="shared" si="10"/>
        <v>60.03</v>
      </c>
      <c r="CV6" s="34" t="str">
        <f>IF(CV7="","",IF(CV7="-","【-】","【"&amp;SUBSTITUTE(TEXT(CV7,"#,##0.00"),"-","△")&amp;"】"))</f>
        <v>【60.41】</v>
      </c>
      <c r="CW6" s="35">
        <f>IF(CW7="",NA(),CW7)</f>
        <v>79.89</v>
      </c>
      <c r="CX6" s="35">
        <f t="shared" ref="CX6:DF6" si="11">IF(CX7="",NA(),CX7)</f>
        <v>80.849999999999994</v>
      </c>
      <c r="CY6" s="35">
        <f t="shared" si="11"/>
        <v>79.89</v>
      </c>
      <c r="CZ6" s="35">
        <f t="shared" si="11"/>
        <v>78.14</v>
      </c>
      <c r="DA6" s="35">
        <f t="shared" si="11"/>
        <v>75.44</v>
      </c>
      <c r="DB6" s="35">
        <f t="shared" si="11"/>
        <v>85.53</v>
      </c>
      <c r="DC6" s="35">
        <f t="shared" si="11"/>
        <v>85.23</v>
      </c>
      <c r="DD6" s="35">
        <f t="shared" si="11"/>
        <v>85.26</v>
      </c>
      <c r="DE6" s="35">
        <f t="shared" si="11"/>
        <v>85.37</v>
      </c>
      <c r="DF6" s="35">
        <f t="shared" si="11"/>
        <v>84.81</v>
      </c>
      <c r="DG6" s="34" t="str">
        <f>IF(DG7="","",IF(DG7="-","【-】","【"&amp;SUBSTITUTE(TEXT(DG7,"#,##0.00"),"-","△")&amp;"】"))</f>
        <v>【89.93】</v>
      </c>
      <c r="DH6" s="35">
        <f>IF(DH7="",NA(),DH7)</f>
        <v>37.979999999999997</v>
      </c>
      <c r="DI6" s="35">
        <f t="shared" ref="DI6:DQ6" si="12">IF(DI7="",NA(),DI7)</f>
        <v>49.65</v>
      </c>
      <c r="DJ6" s="35">
        <f t="shared" si="12"/>
        <v>51.15</v>
      </c>
      <c r="DK6" s="35">
        <f t="shared" si="12"/>
        <v>52.58</v>
      </c>
      <c r="DL6" s="35">
        <f t="shared" si="12"/>
        <v>53.68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20.72</v>
      </c>
      <c r="DT6" s="35">
        <f t="shared" ref="DT6:EB6" si="13">IF(DT7="",NA(),DT7)</f>
        <v>23.06</v>
      </c>
      <c r="DU6" s="35">
        <f t="shared" si="13"/>
        <v>26.63</v>
      </c>
      <c r="DV6" s="35">
        <f t="shared" si="13"/>
        <v>26.24</v>
      </c>
      <c r="DW6" s="35">
        <f t="shared" si="13"/>
        <v>26.2</v>
      </c>
      <c r="DX6" s="35">
        <f t="shared" si="13"/>
        <v>8.39</v>
      </c>
      <c r="DY6" s="35">
        <f t="shared" si="13"/>
        <v>10.09</v>
      </c>
      <c r="DZ6" s="35">
        <f t="shared" si="13"/>
        <v>10.54</v>
      </c>
      <c r="EA6" s="35">
        <f t="shared" si="13"/>
        <v>12.03</v>
      </c>
      <c r="EB6" s="35">
        <f t="shared" si="13"/>
        <v>12.19</v>
      </c>
      <c r="EC6" s="34" t="str">
        <f>IF(EC7="","",IF(EC7="-","【-】","【"&amp;SUBSTITUTE(TEXT(EC7,"#,##0.00"),"-","△")&amp;"】"))</f>
        <v>【15.89】</v>
      </c>
      <c r="ED6" s="35">
        <f>IF(ED7="",NA(),ED7)</f>
        <v>0.39</v>
      </c>
      <c r="EE6" s="35">
        <f t="shared" ref="EE6:EM6" si="14">IF(EE7="",NA(),EE7)</f>
        <v>0.37</v>
      </c>
      <c r="EF6" s="35">
        <f t="shared" si="14"/>
        <v>0.34</v>
      </c>
      <c r="EG6" s="35">
        <f t="shared" si="14"/>
        <v>0.02</v>
      </c>
      <c r="EH6" s="35">
        <f t="shared" si="14"/>
        <v>0.09</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322041</v>
      </c>
      <c r="D7" s="37">
        <v>46</v>
      </c>
      <c r="E7" s="37">
        <v>1</v>
      </c>
      <c r="F7" s="37">
        <v>0</v>
      </c>
      <c r="G7" s="37">
        <v>1</v>
      </c>
      <c r="H7" s="37" t="s">
        <v>105</v>
      </c>
      <c r="I7" s="37" t="s">
        <v>106</v>
      </c>
      <c r="J7" s="37" t="s">
        <v>107</v>
      </c>
      <c r="K7" s="37" t="s">
        <v>108</v>
      </c>
      <c r="L7" s="37" t="s">
        <v>109</v>
      </c>
      <c r="M7" s="37" t="s">
        <v>110</v>
      </c>
      <c r="N7" s="38" t="s">
        <v>111</v>
      </c>
      <c r="O7" s="38">
        <v>68.16</v>
      </c>
      <c r="P7" s="38">
        <v>97.57</v>
      </c>
      <c r="Q7" s="38">
        <v>3024</v>
      </c>
      <c r="R7" s="38">
        <v>47521</v>
      </c>
      <c r="S7" s="38">
        <v>733.19</v>
      </c>
      <c r="T7" s="38">
        <v>64.81</v>
      </c>
      <c r="U7" s="38">
        <v>42317</v>
      </c>
      <c r="V7" s="38">
        <v>115.84</v>
      </c>
      <c r="W7" s="38">
        <v>365.31</v>
      </c>
      <c r="X7" s="38">
        <v>105.5</v>
      </c>
      <c r="Y7" s="38">
        <v>106.2</v>
      </c>
      <c r="Z7" s="38">
        <v>110.41</v>
      </c>
      <c r="AA7" s="38">
        <v>110.59</v>
      </c>
      <c r="AB7" s="38">
        <v>108.19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8832.57</v>
      </c>
      <c r="AU7" s="38">
        <v>512.27</v>
      </c>
      <c r="AV7" s="38">
        <v>471.19</v>
      </c>
      <c r="AW7" s="38">
        <v>459.1</v>
      </c>
      <c r="AX7" s="38">
        <v>483.11</v>
      </c>
      <c r="AY7" s="38">
        <v>909.68</v>
      </c>
      <c r="AZ7" s="38">
        <v>382.09</v>
      </c>
      <c r="BA7" s="38">
        <v>371.31</v>
      </c>
      <c r="BB7" s="38">
        <v>377.63</v>
      </c>
      <c r="BC7" s="38">
        <v>357.34</v>
      </c>
      <c r="BD7" s="38">
        <v>264.33999999999997</v>
      </c>
      <c r="BE7" s="38">
        <v>446.37</v>
      </c>
      <c r="BF7" s="38">
        <v>426.58</v>
      </c>
      <c r="BG7" s="38">
        <v>404.19</v>
      </c>
      <c r="BH7" s="38">
        <v>393.96</v>
      </c>
      <c r="BI7" s="38">
        <v>372.22</v>
      </c>
      <c r="BJ7" s="38">
        <v>382.65</v>
      </c>
      <c r="BK7" s="38">
        <v>385.06</v>
      </c>
      <c r="BL7" s="38">
        <v>373.09</v>
      </c>
      <c r="BM7" s="38">
        <v>364.71</v>
      </c>
      <c r="BN7" s="38">
        <v>373.69</v>
      </c>
      <c r="BO7" s="38">
        <v>274.27</v>
      </c>
      <c r="BP7" s="38">
        <v>98.21</v>
      </c>
      <c r="BQ7" s="38">
        <v>99.35</v>
      </c>
      <c r="BR7" s="38">
        <v>102.93</v>
      </c>
      <c r="BS7" s="38">
        <v>103.5</v>
      </c>
      <c r="BT7" s="38">
        <v>100.4</v>
      </c>
      <c r="BU7" s="38">
        <v>96.1</v>
      </c>
      <c r="BV7" s="38">
        <v>99.07</v>
      </c>
      <c r="BW7" s="38">
        <v>99.99</v>
      </c>
      <c r="BX7" s="38">
        <v>100.65</v>
      </c>
      <c r="BY7" s="38">
        <v>99.87</v>
      </c>
      <c r="BZ7" s="38">
        <v>104.36</v>
      </c>
      <c r="CA7" s="38">
        <v>163.81</v>
      </c>
      <c r="CB7" s="38">
        <v>162.25</v>
      </c>
      <c r="CC7" s="38">
        <v>156.38</v>
      </c>
      <c r="CD7" s="38">
        <v>155.47999999999999</v>
      </c>
      <c r="CE7" s="38">
        <v>160.68</v>
      </c>
      <c r="CF7" s="38">
        <v>178.39</v>
      </c>
      <c r="CG7" s="38">
        <v>173.03</v>
      </c>
      <c r="CH7" s="38">
        <v>171.15</v>
      </c>
      <c r="CI7" s="38">
        <v>170.19</v>
      </c>
      <c r="CJ7" s="38">
        <v>171.81</v>
      </c>
      <c r="CK7" s="38">
        <v>165.71</v>
      </c>
      <c r="CL7" s="38">
        <v>85.44</v>
      </c>
      <c r="CM7" s="38">
        <v>83.09</v>
      </c>
      <c r="CN7" s="38">
        <v>83.79</v>
      </c>
      <c r="CO7" s="38">
        <v>84.66</v>
      </c>
      <c r="CP7" s="38">
        <v>87.7</v>
      </c>
      <c r="CQ7" s="38">
        <v>59.23</v>
      </c>
      <c r="CR7" s="38">
        <v>58.58</v>
      </c>
      <c r="CS7" s="38">
        <v>58.53</v>
      </c>
      <c r="CT7" s="38">
        <v>59.01</v>
      </c>
      <c r="CU7" s="38">
        <v>60.03</v>
      </c>
      <c r="CV7" s="38">
        <v>60.41</v>
      </c>
      <c r="CW7" s="38">
        <v>79.89</v>
      </c>
      <c r="CX7" s="38">
        <v>80.849999999999994</v>
      </c>
      <c r="CY7" s="38">
        <v>79.89</v>
      </c>
      <c r="CZ7" s="38">
        <v>78.14</v>
      </c>
      <c r="DA7" s="38">
        <v>75.44</v>
      </c>
      <c r="DB7" s="38">
        <v>85.53</v>
      </c>
      <c r="DC7" s="38">
        <v>85.23</v>
      </c>
      <c r="DD7" s="38">
        <v>85.26</v>
      </c>
      <c r="DE7" s="38">
        <v>85.37</v>
      </c>
      <c r="DF7" s="38">
        <v>84.81</v>
      </c>
      <c r="DG7" s="38">
        <v>89.93</v>
      </c>
      <c r="DH7" s="38">
        <v>37.979999999999997</v>
      </c>
      <c r="DI7" s="38">
        <v>49.65</v>
      </c>
      <c r="DJ7" s="38">
        <v>51.15</v>
      </c>
      <c r="DK7" s="38">
        <v>52.58</v>
      </c>
      <c r="DL7" s="38">
        <v>53.68</v>
      </c>
      <c r="DM7" s="38">
        <v>37.340000000000003</v>
      </c>
      <c r="DN7" s="38">
        <v>44.31</v>
      </c>
      <c r="DO7" s="38">
        <v>45.75</v>
      </c>
      <c r="DP7" s="38">
        <v>46.9</v>
      </c>
      <c r="DQ7" s="38">
        <v>47.28</v>
      </c>
      <c r="DR7" s="38">
        <v>48.12</v>
      </c>
      <c r="DS7" s="38">
        <v>20.72</v>
      </c>
      <c r="DT7" s="38">
        <v>23.06</v>
      </c>
      <c r="DU7" s="38">
        <v>26.63</v>
      </c>
      <c r="DV7" s="38">
        <v>26.24</v>
      </c>
      <c r="DW7" s="38">
        <v>26.2</v>
      </c>
      <c r="DX7" s="38">
        <v>8.39</v>
      </c>
      <c r="DY7" s="38">
        <v>10.09</v>
      </c>
      <c r="DZ7" s="38">
        <v>10.54</v>
      </c>
      <c r="EA7" s="38">
        <v>12.03</v>
      </c>
      <c r="EB7" s="38">
        <v>12.19</v>
      </c>
      <c r="EC7" s="38">
        <v>15.89</v>
      </c>
      <c r="ED7" s="38">
        <v>0.39</v>
      </c>
      <c r="EE7" s="38">
        <v>0.37</v>
      </c>
      <c r="EF7" s="38">
        <v>0.34</v>
      </c>
      <c r="EG7" s="38">
        <v>0.02</v>
      </c>
      <c r="EH7" s="38">
        <v>0.09</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SUIDOU-102</cp:lastModifiedBy>
  <cp:lastPrinted>2019-02-05T01:10:26Z</cp:lastPrinted>
  <dcterms:created xsi:type="dcterms:W3CDTF">2018-12-03T08:35:49Z</dcterms:created>
  <dcterms:modified xsi:type="dcterms:W3CDTF">2019-02-05T02:11:12Z</dcterms:modified>
  <cp:category/>
</cp:coreProperties>
</file>