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75" yWindow="4185" windowWidth="20490" windowHeight="411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<sst xmlns="http://schemas.openxmlformats.org/spreadsheetml/2006/main" count="240" uniqueCount="125">
  <si>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</si>
  <si>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</si>
  <si>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</si>
  <si>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</si>
  <si>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</si>
  <si>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</si>
  <si>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</si>
  <si>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</si>
  <si>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</si>
  <si>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</si>
  <si>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</si>
  <si>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</si>
  <si>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</si>
  <si>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</si>
  <si>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</si>
  <si>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</si>
  <si>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</si>
  <si>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</si>
  <si>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</si>
  <si>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</si>
  <si>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</si>
  <si>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</si>
  <si>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</si>
  <si>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</si>
  <si>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</si>
  <si>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</si>
  <si>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</si>
  <si>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</si>
  <si>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</si>
  <si>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</si>
  <si>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</si>
  <si>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</si>
  <si>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</si>
  <si>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</si>
  <si>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</si>
  <si>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</si>
  <si>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</si>
  <si>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</si>
  <si>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</si>
  <si>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</si>
  <si>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</si>
  <si>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</si>
  <si>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</si>
  <si>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</si>
  <si>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</si>
  <si>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</si>
  <si>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</si>
  <si>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</si>
  <si>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</si>
  <si>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</si>
  <si>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</si>
  <si>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</si>
  <si>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</si>
  <si>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</si>
  <si>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</si>
  <si>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</si>
  <si>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</si>
  <si>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</si>
  <si>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</si>
  <si>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</si>
  <si>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</si>
  <si>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</si>
  <si>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</si>
  <si>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</si>
  <si>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</si>
  <si>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</si>
  <si>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</si>
  <si>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</si>
  <si>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</si>
  <si>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</si>
  <si>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</si>
  <si>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</si>
  <si>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</si>
  <si>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</si>
  <si>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</si>
  <si>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</si>
  <si>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</si>
  <si>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</si>
  <si>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</si>
  <si>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</si>
  <si>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</si>
  <si>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</si>
  <si>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</si>
  <si>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</si>
  <si>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</si>
  <si>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</si>
  <si>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</si>
  <si>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</si>
  <si>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</si>
  <si>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</si>
  <si>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</si>
  <si>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</si>
  <si>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</si>
  <si>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</si>
  <si>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</si>
  <si>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</si>
  <si>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</si>
  <si>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</si>
  <si>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</si>
  <si>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</si>
  <si>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</si>
  <si>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</si>
  <si>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</si>
  <si>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</si>
  <si>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</si>
  <si>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</si>
  <si>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</si>
  <si>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</si>
  <si>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</si>
  <si>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奥出雲町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</si>
  <si>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</si>
  <si>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</si>
  <si>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</si>
  <si>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</si>
  <si>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</si>
  <si>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</si>
  <si>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</si>
  <si>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</si>
  <si>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</si>
  <si>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</si>
  <si>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</si>
  <si>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概ねの指標において類似団体の平均値に達していない、あるいはほぼ同様の数値であったが、上述したとおり新たな設備投資もないこともあり、年々改善傾向にあることから、経営健全化にむけた取り組みが徐々に成果を上げてきている。今後は水洗化率の向上及び経費の削減に努め、更なる経営の健全化・効率化を図っていく。
　一方で、下水道料金については、処理区域内人口の減少を見据えた収益と費用の将来予測を立てることで適正な料金を検討していくことが必要である。</t>
    <phoneticPr fontId="7"/>
  </si>
  <si>
    <r>
      <rPr>
        <sz val="11"/>
        <rFont val="ＭＳ Ｐゴシック"/>
        <family val="3"/>
        <charset val="128"/>
      </rPr>
      <t>①経営の健全性について</t>
    </r>
    <r>
      <rPr>
        <sz val="11"/>
        <rFont val="ＭＳ ゴシック"/>
        <family val="3"/>
        <charset val="128"/>
      </rPr>
      <t xml:space="preserve">
　収益的収支比率は前年度と比較し若干減少しているが、H24年度以降からみると改善傾向にあると言える。
　企業債残高対事業規模比率については、類似団体の平均値を上回る数値で推移している。新たな設備投資の予定もないため、繰上償還を行いながら起債残高の縮減を図っていく。
　また、経費回収率については、前年度を若干下回る結果となり、経営健全化に向けた更なる取り組みが必要である。
②経営の効率化について
　水洗化率については、H27年度以前の算出方法に誤りがありH28年度で見直したため減少したが、年々増加している。
　施設利用率については、類似団体の平均値を上回っており、また、年々改善傾向にもあることから、概ね適正な利用状況・規模であると言える。
　汚水処理原価についても、年々改善傾向にあり、経営健全化に向けた取り組みがこの数値にも表れてきていると言える。
　今後は、引き続き水洗化率を向上させていくことによる収益の増を図る一方で、維持管理費を削減するなど費用の効率化に努め、更なる経営の健全化を目指していく。</t>
    </r>
    <rPh sb="21" eb="22">
      <t>ゼン</t>
    </rPh>
    <rPh sb="28" eb="30">
      <t>ジャッカン</t>
    </rPh>
    <rPh sb="30" eb="32">
      <t>ゲンショウ</t>
    </rPh>
    <rPh sb="43" eb="45">
      <t>イコウ</t>
    </rPh>
    <rPh sb="97" eb="99">
      <t>スイイ</t>
    </rPh>
    <rPh sb="112" eb="114">
      <t>ヨテイ</t>
    </rPh>
    <rPh sb="120" eb="122">
      <t>クリアゲ</t>
    </rPh>
    <rPh sb="122" eb="124">
      <t>ショウカン</t>
    </rPh>
    <rPh sb="125" eb="126">
      <t>オコナ</t>
    </rPh>
    <rPh sb="160" eb="161">
      <t>ゼン</t>
    </rPh>
    <rPh sb="164" eb="166">
      <t>ジャッカン</t>
    </rPh>
    <rPh sb="166" eb="168">
      <t>シタマワ</t>
    </rPh>
    <rPh sb="184" eb="185">
      <t>サラ</t>
    </rPh>
    <rPh sb="192" eb="194">
      <t>ヒツヨウ</t>
    </rPh>
    <rPh sb="228" eb="230">
      <t>イゼン</t>
    </rPh>
    <rPh sb="231" eb="233">
      <t>サンシュツ</t>
    </rPh>
    <rPh sb="233" eb="235">
      <t>ホウホウ</t>
    </rPh>
    <rPh sb="236" eb="237">
      <t>アヤマ</t>
    </rPh>
    <rPh sb="244" eb="246">
      <t>ネンド</t>
    </rPh>
    <rPh sb="253" eb="255">
      <t>ゲンショウ</t>
    </rPh>
    <rPh sb="261" eb="263">
      <t>ゾウカ</t>
    </rPh>
    <phoneticPr fontId="7"/>
  </si>
  <si>
    <t>非設置</t>
    <rPh sb="0" eb="1">
      <t>ヒ</t>
    </rPh>
    <rPh sb="1" eb="3">
      <t>セッチ</t>
    </rPh>
    <phoneticPr fontId="4"/>
  </si>
  <si>
    <t>　本町の公共下水道事業は平成12年度から供用を開始しているため、施設は比較的新しく老朽化の域には達していないが、今後はストックマネジメントの策定を行い、施設の長寿命化に向け平準的な更新計画を講じる必要がある。
 なお、H27年度については、下水道管の支障移転工事に伴って更新したものである。</t>
    <rPh sb="70" eb="72">
      <t>サクテイ</t>
    </rPh>
    <rPh sb="73" eb="74">
      <t>オコナ</t>
    </rPh>
    <rPh sb="76" eb="78">
      <t>シセツ</t>
    </rPh>
    <rPh sb="79" eb="80">
      <t>チョウ</t>
    </rPh>
    <rPh sb="80" eb="83">
      <t>ジュミョウカ</t>
    </rPh>
    <rPh sb="90" eb="92">
      <t>コウシン</t>
    </rPh>
    <rPh sb="92" eb="94">
      <t>ケイカク</t>
    </rPh>
    <rPh sb="112" eb="114">
      <t>ネンド</t>
    </rPh>
    <rPh sb="120" eb="123">
      <t>ゲスイドウ</t>
    </rPh>
    <rPh sb="123" eb="124">
      <t>カン</t>
    </rPh>
    <rPh sb="125" eb="127">
      <t>シショウ</t>
    </rPh>
    <rPh sb="127" eb="129">
      <t>イテン</t>
    </rPh>
    <rPh sb="129" eb="131">
      <t>コウジ</t>
    </rPh>
    <rPh sb="132" eb="133">
      <t>トモナ</t>
    </rPh>
    <rPh sb="135" eb="137">
      <t>コウシン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</si>
</sst>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0.44</c:v>
                </c:pt>
                <c:pt idx="4">
                  <c:v>0</c:v>
                </c:pt>
              </c:numCache>
            </c:numRef>
          </c:val>
        </c:ser>
        <c:dLbls>
          <c:showLegendKey val="0"/>
          <c:showVal val="0"/>
          <c:showCatName val="0"/>
          <c:showSerName val="0"/>
          <c:showPercent val="0"/>
          <c:showBubbleSize val="0"/>
        </c:dLbls>
        <c:gapWidth val="150"/>
        <c:axId val="126142720"/>
        <c:axId val="17755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0.15</c:v>
                </c:pt>
                <c:pt idx="4" formatCode="#,##0.00;&quot;△&quot;#,##0.00;&quot;-&quot;">
                  <c:v>0.1</c:v>
                </c:pt>
              </c:numCache>
            </c:numRef>
          </c:val>
          <c:smooth val="0"/>
        </c:ser>
        <c:dLbls>
          <c:showLegendKey val="0"/>
          <c:showVal val="0"/>
          <c:showCatName val="0"/>
          <c:showSerName val="0"/>
          <c:showPercent val="0"/>
          <c:showBubbleSize val="0"/>
        </c:dLbls>
        <c:marker val="1"/>
        <c:smooth val="0"/>
        <c:axId val="126142720"/>
        <c:axId val="177558656"/>
      </c:lineChart>
      <c:dateAx>
        <c:axId val="126142720"/>
        <c:scaling>
          <c:orientation val="minMax"/>
        </c:scaling>
        <c:delete val="1"/>
        <c:axPos val="b"/>
        <c:numFmt formatCode="ge" sourceLinked="1"/>
        <c:majorTickMark val="none"/>
        <c:minorTickMark val="none"/>
        <c:tickLblPos val="none"/>
        <c:crossAx val="177558656"/>
        <c:crosses val="autoZero"/>
        <c:auto val="1"/>
        <c:lblOffset val="100"/>
        <c:baseTimeUnit val="years"/>
      </c:dateAx>
      <c:valAx>
        <c:axId val="17755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45.63</c:v>
                </c:pt>
                <c:pt idx="1">
                  <c:v>47.63</c:v>
                </c:pt>
                <c:pt idx="2">
                  <c:v>50.38</c:v>
                </c:pt>
                <c:pt idx="3">
                  <c:v>51.25</c:v>
                </c:pt>
                <c:pt idx="4">
                  <c:v>53.25</c:v>
                </c:pt>
              </c:numCache>
            </c:numRef>
          </c:val>
        </c:ser>
        <c:dLbls>
          <c:showLegendKey val="0"/>
          <c:showVal val="0"/>
          <c:showCatName val="0"/>
          <c:showSerName val="0"/>
          <c:showPercent val="0"/>
          <c:showBubbleSize val="0"/>
        </c:dLbls>
        <c:gapWidth val="150"/>
        <c:axId val="187901824"/>
        <c:axId val="1879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49.39</c:v>
                </c:pt>
                <c:pt idx="4">
                  <c:v>49.25</c:v>
                </c:pt>
              </c:numCache>
            </c:numRef>
          </c:val>
          <c:smooth val="0"/>
        </c:ser>
        <c:dLbls>
          <c:showLegendKey val="0"/>
          <c:showVal val="0"/>
          <c:showCatName val="0"/>
          <c:showSerName val="0"/>
          <c:showPercent val="0"/>
          <c:showBubbleSize val="0"/>
        </c:dLbls>
        <c:marker val="1"/>
        <c:smooth val="0"/>
        <c:axId val="187901824"/>
        <c:axId val="187916288"/>
      </c:lineChart>
      <c:dateAx>
        <c:axId val="187901824"/>
        <c:scaling>
          <c:orientation val="minMax"/>
        </c:scaling>
        <c:delete val="1"/>
        <c:axPos val="b"/>
        <c:numFmt formatCode="ge" sourceLinked="1"/>
        <c:majorTickMark val="none"/>
        <c:minorTickMark val="none"/>
        <c:tickLblPos val="none"/>
        <c:crossAx val="187916288"/>
        <c:crosses val="autoZero"/>
        <c:auto val="1"/>
        <c:lblOffset val="100"/>
        <c:baseTimeUnit val="years"/>
      </c:dateAx>
      <c:valAx>
        <c:axId val="1879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67.55</c:v>
                </c:pt>
                <c:pt idx="1">
                  <c:v>74.06</c:v>
                </c:pt>
                <c:pt idx="2">
                  <c:v>77.819999999999993</c:v>
                </c:pt>
                <c:pt idx="3">
                  <c:v>80.2</c:v>
                </c:pt>
                <c:pt idx="4">
                  <c:v>75.069999999999993</c:v>
                </c:pt>
              </c:numCache>
            </c:numRef>
          </c:val>
        </c:ser>
        <c:dLbls>
          <c:showLegendKey val="0"/>
          <c:showVal val="0"/>
          <c:showCatName val="0"/>
          <c:showSerName val="0"/>
          <c:showPercent val="0"/>
          <c:showBubbleSize val="0"/>
        </c:dLbls>
        <c:gapWidth val="150"/>
        <c:axId val="187946496"/>
        <c:axId val="1879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83.96</c:v>
                </c:pt>
                <c:pt idx="4">
                  <c:v>84.12</c:v>
                </c:pt>
              </c:numCache>
            </c:numRef>
          </c:val>
          <c:smooth val="0"/>
        </c:ser>
        <c:dLbls>
          <c:showLegendKey val="0"/>
          <c:showVal val="0"/>
          <c:showCatName val="0"/>
          <c:showSerName val="0"/>
          <c:showPercent val="0"/>
          <c:showBubbleSize val="0"/>
        </c:dLbls>
        <c:marker val="1"/>
        <c:smooth val="0"/>
        <c:axId val="187946496"/>
        <c:axId val="187948416"/>
      </c:lineChart>
      <c:dateAx>
        <c:axId val="187946496"/>
        <c:scaling>
          <c:orientation val="minMax"/>
        </c:scaling>
        <c:delete val="1"/>
        <c:axPos val="b"/>
        <c:numFmt formatCode="ge" sourceLinked="1"/>
        <c:majorTickMark val="none"/>
        <c:minorTickMark val="none"/>
        <c:tickLblPos val="none"/>
        <c:crossAx val="187948416"/>
        <c:crosses val="autoZero"/>
        <c:auto val="1"/>
        <c:lblOffset val="100"/>
        <c:baseTimeUnit val="years"/>
      </c:dateAx>
      <c:valAx>
        <c:axId val="1879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57.4</c:v>
                </c:pt>
                <c:pt idx="1">
                  <c:v>59.28</c:v>
                </c:pt>
                <c:pt idx="2">
                  <c:v>58.31</c:v>
                </c:pt>
                <c:pt idx="3">
                  <c:v>68.7</c:v>
                </c:pt>
                <c:pt idx="4">
                  <c:v>66.81</c:v>
                </c:pt>
              </c:numCache>
            </c:numRef>
          </c:val>
        </c:ser>
        <c:dLbls>
          <c:showLegendKey val="0"/>
          <c:showVal val="0"/>
          <c:showCatName val="0"/>
          <c:showSerName val="0"/>
          <c:showPercent val="0"/>
          <c:showBubbleSize val="0"/>
        </c:dLbls>
        <c:gapWidth val="150"/>
        <c:axId val="177575424"/>
        <c:axId val="17757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575424"/>
        <c:axId val="177577344"/>
      </c:lineChart>
      <c:dateAx>
        <c:axId val="177575424"/>
        <c:scaling>
          <c:orientation val="minMax"/>
        </c:scaling>
        <c:delete val="1"/>
        <c:axPos val="b"/>
        <c:numFmt formatCode="ge" sourceLinked="1"/>
        <c:majorTickMark val="none"/>
        <c:minorTickMark val="none"/>
        <c:tickLblPos val="none"/>
        <c:crossAx val="177577344"/>
        <c:crosses val="autoZero"/>
        <c:auto val="1"/>
        <c:lblOffset val="100"/>
        <c:baseTimeUnit val="years"/>
      </c:dateAx>
      <c:valAx>
        <c:axId val="1775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601152"/>
        <c:axId val="1814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601152"/>
        <c:axId val="181484544"/>
      </c:lineChart>
      <c:dateAx>
        <c:axId val="177601152"/>
        <c:scaling>
          <c:orientation val="minMax"/>
        </c:scaling>
        <c:delete val="1"/>
        <c:axPos val="b"/>
        <c:numFmt formatCode="ge" sourceLinked="1"/>
        <c:majorTickMark val="none"/>
        <c:minorTickMark val="none"/>
        <c:tickLblPos val="none"/>
        <c:crossAx val="181484544"/>
        <c:crosses val="autoZero"/>
        <c:auto val="1"/>
        <c:lblOffset val="100"/>
        <c:baseTimeUnit val="years"/>
      </c:dateAx>
      <c:valAx>
        <c:axId val="1814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524736"/>
        <c:axId val="1816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524736"/>
        <c:axId val="181600640"/>
      </c:lineChart>
      <c:dateAx>
        <c:axId val="181524736"/>
        <c:scaling>
          <c:orientation val="minMax"/>
        </c:scaling>
        <c:delete val="1"/>
        <c:axPos val="b"/>
        <c:numFmt formatCode="ge" sourceLinked="1"/>
        <c:majorTickMark val="none"/>
        <c:minorTickMark val="none"/>
        <c:tickLblPos val="none"/>
        <c:crossAx val="181600640"/>
        <c:crosses val="autoZero"/>
        <c:auto val="1"/>
        <c:lblOffset val="100"/>
        <c:baseTimeUnit val="years"/>
      </c:dateAx>
      <c:valAx>
        <c:axId val="1816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622656"/>
        <c:axId val="18162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622656"/>
        <c:axId val="181628928"/>
      </c:lineChart>
      <c:dateAx>
        <c:axId val="181622656"/>
        <c:scaling>
          <c:orientation val="minMax"/>
        </c:scaling>
        <c:delete val="1"/>
        <c:axPos val="b"/>
        <c:numFmt formatCode="ge" sourceLinked="1"/>
        <c:majorTickMark val="none"/>
        <c:minorTickMark val="none"/>
        <c:tickLblPos val="none"/>
        <c:crossAx val="181628928"/>
        <c:crosses val="autoZero"/>
        <c:auto val="1"/>
        <c:lblOffset val="100"/>
        <c:baseTimeUnit val="years"/>
      </c:dateAx>
      <c:valAx>
        <c:axId val="1816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663232"/>
        <c:axId val="1816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663232"/>
        <c:axId val="181665152"/>
      </c:lineChart>
      <c:dateAx>
        <c:axId val="181663232"/>
        <c:scaling>
          <c:orientation val="minMax"/>
        </c:scaling>
        <c:delete val="1"/>
        <c:axPos val="b"/>
        <c:numFmt formatCode="ge" sourceLinked="1"/>
        <c:majorTickMark val="none"/>
        <c:minorTickMark val="none"/>
        <c:tickLblPos val="none"/>
        <c:crossAx val="181665152"/>
        <c:crosses val="autoZero"/>
        <c:auto val="1"/>
        <c:lblOffset val="100"/>
        <c:baseTimeUnit val="years"/>
      </c:dateAx>
      <c:valAx>
        <c:axId val="1816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4568.8500000000004</c:v>
                </c:pt>
                <c:pt idx="1">
                  <c:v>4142.8999999999996</c:v>
                </c:pt>
                <c:pt idx="2">
                  <c:v>4472.82</c:v>
                </c:pt>
                <c:pt idx="3">
                  <c:v>3558.23</c:v>
                </c:pt>
                <c:pt idx="4">
                  <c:v>3014.48</c:v>
                </c:pt>
              </c:numCache>
            </c:numRef>
          </c:val>
        </c:ser>
        <c:dLbls>
          <c:showLegendKey val="0"/>
          <c:showVal val="0"/>
          <c:showCatName val="0"/>
          <c:showSerName val="0"/>
          <c:showPercent val="0"/>
          <c:showBubbleSize val="0"/>
        </c:dLbls>
        <c:gapWidth val="150"/>
        <c:axId val="181703808"/>
        <c:axId val="1817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1162.3599999999999</c:v>
                </c:pt>
                <c:pt idx="4">
                  <c:v>1047.6500000000001</c:v>
                </c:pt>
              </c:numCache>
            </c:numRef>
          </c:val>
          <c:smooth val="0"/>
        </c:ser>
        <c:dLbls>
          <c:showLegendKey val="0"/>
          <c:showVal val="0"/>
          <c:showCatName val="0"/>
          <c:showSerName val="0"/>
          <c:showPercent val="0"/>
          <c:showBubbleSize val="0"/>
        </c:dLbls>
        <c:marker val="1"/>
        <c:smooth val="0"/>
        <c:axId val="181703808"/>
        <c:axId val="181705728"/>
      </c:lineChart>
      <c:dateAx>
        <c:axId val="181703808"/>
        <c:scaling>
          <c:orientation val="minMax"/>
        </c:scaling>
        <c:delete val="1"/>
        <c:axPos val="b"/>
        <c:numFmt formatCode="ge" sourceLinked="1"/>
        <c:majorTickMark val="none"/>
        <c:minorTickMark val="none"/>
        <c:tickLblPos val="none"/>
        <c:crossAx val="181705728"/>
        <c:crosses val="autoZero"/>
        <c:auto val="1"/>
        <c:lblOffset val="100"/>
        <c:baseTimeUnit val="years"/>
      </c:dateAx>
      <c:valAx>
        <c:axId val="1817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47.83</c:v>
                </c:pt>
                <c:pt idx="1">
                  <c:v>49.59</c:v>
                </c:pt>
                <c:pt idx="2">
                  <c:v>42.57</c:v>
                </c:pt>
                <c:pt idx="3">
                  <c:v>75.069999999999993</c:v>
                </c:pt>
                <c:pt idx="4">
                  <c:v>62.22</c:v>
                </c:pt>
              </c:numCache>
            </c:numRef>
          </c:val>
        </c:ser>
        <c:dLbls>
          <c:showLegendKey val="0"/>
          <c:showVal val="0"/>
          <c:showCatName val="0"/>
          <c:showSerName val="0"/>
          <c:showPercent val="0"/>
          <c:showBubbleSize val="0"/>
        </c:dLbls>
        <c:gapWidth val="150"/>
        <c:axId val="181713536"/>
        <c:axId val="1817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68.209999999999994</c:v>
                </c:pt>
                <c:pt idx="4">
                  <c:v>74.040000000000006</c:v>
                </c:pt>
              </c:numCache>
            </c:numRef>
          </c:val>
          <c:smooth val="0"/>
        </c:ser>
        <c:dLbls>
          <c:showLegendKey val="0"/>
          <c:showVal val="0"/>
          <c:showCatName val="0"/>
          <c:showSerName val="0"/>
          <c:showPercent val="0"/>
          <c:showBubbleSize val="0"/>
        </c:dLbls>
        <c:marker val="1"/>
        <c:smooth val="0"/>
        <c:axId val="181713536"/>
        <c:axId val="181764864"/>
      </c:lineChart>
      <c:dateAx>
        <c:axId val="181713536"/>
        <c:scaling>
          <c:orientation val="minMax"/>
        </c:scaling>
        <c:delete val="1"/>
        <c:axPos val="b"/>
        <c:numFmt formatCode="ge" sourceLinked="1"/>
        <c:majorTickMark val="none"/>
        <c:minorTickMark val="none"/>
        <c:tickLblPos val="none"/>
        <c:crossAx val="181764864"/>
        <c:crosses val="autoZero"/>
        <c:auto val="1"/>
        <c:lblOffset val="100"/>
        <c:baseTimeUnit val="years"/>
      </c:dateAx>
      <c:valAx>
        <c:axId val="1817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367.78</c:v>
                </c:pt>
                <c:pt idx="1">
                  <c:v>386.36</c:v>
                </c:pt>
                <c:pt idx="2">
                  <c:v>379.96</c:v>
                </c:pt>
                <c:pt idx="3">
                  <c:v>266.52</c:v>
                </c:pt>
                <c:pt idx="4">
                  <c:v>313.66000000000003</c:v>
                </c:pt>
              </c:numCache>
            </c:numRef>
          </c:val>
        </c:ser>
        <c:dLbls>
          <c:showLegendKey val="0"/>
          <c:showVal val="0"/>
          <c:showCatName val="0"/>
          <c:showSerName val="0"/>
          <c:showPercent val="0"/>
          <c:showBubbleSize val="0"/>
        </c:dLbls>
        <c:gapWidth val="150"/>
        <c:axId val="181778688"/>
        <c:axId val="1817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250.84</c:v>
                </c:pt>
                <c:pt idx="4">
                  <c:v>235.61</c:v>
                </c:pt>
              </c:numCache>
            </c:numRef>
          </c:val>
          <c:smooth val="0"/>
        </c:ser>
        <c:dLbls>
          <c:showLegendKey val="0"/>
          <c:showVal val="0"/>
          <c:showCatName val="0"/>
          <c:showSerName val="0"/>
          <c:showPercent val="0"/>
          <c:showBubbleSize val="0"/>
        </c:dLbls>
        <c:marker val="1"/>
        <c:smooth val="0"/>
        <c:axId val="181778688"/>
        <c:axId val="181780864"/>
      </c:lineChart>
      <c:dateAx>
        <c:axId val="181778688"/>
        <c:scaling>
          <c:orientation val="minMax"/>
        </c:scaling>
        <c:delete val="1"/>
        <c:axPos val="b"/>
        <c:numFmt formatCode="ge" sourceLinked="1"/>
        <c:majorTickMark val="none"/>
        <c:minorTickMark val="none"/>
        <c:tickLblPos val="none"/>
        <c:crossAx val="181780864"/>
        <c:crosses val="autoZero"/>
        <c:auto val="1"/>
        <c:lblOffset val="100"/>
        <c:baseTimeUnit val="years"/>
      </c:dateAx>
      <c:valAx>
        <c:axId val="1817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7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25" zoomScale="90" zoomScaleNormal="90" workbookViewId="0">
      <selection activeCell="BL64" sqref="BL64:BZ6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島根県　奥出雲町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123</v>
      </c>
      <c r="AE8" s="49"/>
      <c r="AF8" s="49"/>
      <c r="AG8" s="49"/>
      <c r="AH8" s="49"/>
      <c r="AI8" s="49"/>
      <c r="AJ8" s="49"/>
      <c r="AK8" s="4"/>
      <c r="AL8" s="50">
        <f>データ!S6</f>
        <v>13287</v>
      </c>
      <c r="AM8" s="50"/>
      <c r="AN8" s="50"/>
      <c r="AO8" s="50"/>
      <c r="AP8" s="50"/>
      <c r="AQ8" s="50"/>
      <c r="AR8" s="50"/>
      <c r="AS8" s="50"/>
      <c r="AT8" s="45">
        <f>データ!T6</f>
        <v>368.01</v>
      </c>
      <c r="AU8" s="45"/>
      <c r="AV8" s="45"/>
      <c r="AW8" s="45"/>
      <c r="AX8" s="45"/>
      <c r="AY8" s="45"/>
      <c r="AZ8" s="45"/>
      <c r="BA8" s="45"/>
      <c r="BB8" s="45">
        <f>データ!U6</f>
        <v>36.1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13.66</v>
      </c>
      <c r="Q10" s="45"/>
      <c r="R10" s="45"/>
      <c r="S10" s="45"/>
      <c r="T10" s="45"/>
      <c r="U10" s="45"/>
      <c r="V10" s="45"/>
      <c r="W10" s="45">
        <f>データ!Q6</f>
        <v>99.83</v>
      </c>
      <c r="X10" s="45"/>
      <c r="Y10" s="45"/>
      <c r="Z10" s="45"/>
      <c r="AA10" s="45"/>
      <c r="AB10" s="45"/>
      <c r="AC10" s="45"/>
      <c r="AD10" s="50">
        <f>データ!R6</f>
        <v>3390</v>
      </c>
      <c r="AE10" s="50"/>
      <c r="AF10" s="50"/>
      <c r="AG10" s="50"/>
      <c r="AH10" s="50"/>
      <c r="AI10" s="50"/>
      <c r="AJ10" s="50"/>
      <c r="AK10" s="2"/>
      <c r="AL10" s="50">
        <f>データ!V6</f>
        <v>1785</v>
      </c>
      <c r="AM10" s="50"/>
      <c r="AN10" s="50"/>
      <c r="AO10" s="50"/>
      <c r="AP10" s="50"/>
      <c r="AQ10" s="50"/>
      <c r="AR10" s="50"/>
      <c r="AS10" s="50"/>
      <c r="AT10" s="45">
        <f>データ!W6</f>
        <v>1.1200000000000001</v>
      </c>
      <c r="AU10" s="45"/>
      <c r="AV10" s="45"/>
      <c r="AW10" s="45"/>
      <c r="AX10" s="45"/>
      <c r="AY10" s="45"/>
      <c r="AZ10" s="45"/>
      <c r="BA10" s="45"/>
      <c r="BB10" s="45">
        <f>データ!X6</f>
        <v>1593.75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323438</v>
      </c>
      <c r="D6" s="33">
        <f t="shared" si="3"/>
        <v>47</v>
      </c>
      <c r="E6" s="33">
        <f t="shared" si="3"/>
        <v>17</v>
      </c>
      <c r="F6" s="33">
        <f t="shared" si="3"/>
        <v>1</v>
      </c>
      <c r="G6" s="33">
        <f t="shared" si="3"/>
        <v>0</v>
      </c>
      <c r="H6" s="33" t="str">
        <f t="shared" si="3"/>
        <v>島根県　奥出雲町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13.66</v>
      </c>
      <c r="Q6" s="34">
        <f t="shared" si="3"/>
        <v>99.83</v>
      </c>
      <c r="R6" s="34">
        <f t="shared" si="3"/>
        <v>3390</v>
      </c>
      <c r="S6" s="34">
        <f t="shared" si="3"/>
        <v>13287</v>
      </c>
      <c r="T6" s="34">
        <f t="shared" si="3"/>
        <v>368.01</v>
      </c>
      <c r="U6" s="34">
        <f t="shared" si="3"/>
        <v>36.1</v>
      </c>
      <c r="V6" s="34">
        <f t="shared" si="3"/>
        <v>1785</v>
      </c>
      <c r="W6" s="34">
        <f t="shared" si="3"/>
        <v>1.1200000000000001</v>
      </c>
      <c r="X6" s="34">
        <f t="shared" si="3"/>
        <v>1593.75</v>
      </c>
      <c r="Y6" s="35">
        <f>IF(Y7="",NA(),Y7)</f>
        <v>57.4</v>
      </c>
      <c r="Z6" s="35">
        <f t="shared" ref="Z6:AH6" si="4">IF(Z7="",NA(),Z7)</f>
        <v>59.28</v>
      </c>
      <c r="AA6" s="35">
        <f t="shared" si="4"/>
        <v>58.31</v>
      </c>
      <c r="AB6" s="35">
        <f t="shared" si="4"/>
        <v>68.7</v>
      </c>
      <c r="AC6" s="35">
        <f t="shared" si="4"/>
        <v>66.81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4568.8500000000004</v>
      </c>
      <c r="BG6" s="35">
        <f t="shared" ref="BG6:BO6" si="7">IF(BG7="",NA(),BG7)</f>
        <v>4142.8999999999996</v>
      </c>
      <c r="BH6" s="35">
        <f t="shared" si="7"/>
        <v>4472.82</v>
      </c>
      <c r="BI6" s="35">
        <f t="shared" si="7"/>
        <v>3558.23</v>
      </c>
      <c r="BJ6" s="35">
        <f t="shared" si="7"/>
        <v>3014.48</v>
      </c>
      <c r="BK6" s="35">
        <f t="shared" si="7"/>
        <v>1791.46</v>
      </c>
      <c r="BL6" s="35">
        <f t="shared" si="7"/>
        <v>1826.49</v>
      </c>
      <c r="BM6" s="35">
        <f t="shared" si="7"/>
        <v>1696.96</v>
      </c>
      <c r="BN6" s="35">
        <f t="shared" si="7"/>
        <v>1162.3599999999999</v>
      </c>
      <c r="BO6" s="35">
        <f t="shared" si="7"/>
        <v>1047.6500000000001</v>
      </c>
      <c r="BP6" s="34" t="str">
        <f>IF(BP7="","",IF(BP7="-","【-】","【"&amp;SUBSTITUTE(TEXT(BP7,"#,##0.00"),"-","△")&amp;"】"))</f>
        <v>【728.30】</v>
      </c>
      <c r="BQ6" s="35">
        <f>IF(BQ7="",NA(),BQ7)</f>
        <v>47.83</v>
      </c>
      <c r="BR6" s="35">
        <f t="shared" ref="BR6:BZ6" si="8">IF(BR7="",NA(),BR7)</f>
        <v>49.59</v>
      </c>
      <c r="BS6" s="35">
        <f t="shared" si="8"/>
        <v>42.57</v>
      </c>
      <c r="BT6" s="35">
        <f t="shared" si="8"/>
        <v>75.069999999999993</v>
      </c>
      <c r="BU6" s="35">
        <f t="shared" si="8"/>
        <v>62.22</v>
      </c>
      <c r="BV6" s="35">
        <f t="shared" si="8"/>
        <v>51.28</v>
      </c>
      <c r="BW6" s="35">
        <f t="shared" si="8"/>
        <v>48</v>
      </c>
      <c r="BX6" s="35">
        <f t="shared" si="8"/>
        <v>47.23</v>
      </c>
      <c r="BY6" s="35">
        <f t="shared" si="8"/>
        <v>68.209999999999994</v>
      </c>
      <c r="BZ6" s="35">
        <f t="shared" si="8"/>
        <v>74.040000000000006</v>
      </c>
      <c r="CA6" s="34" t="str">
        <f>IF(CA7="","",IF(CA7="-","【-】","【"&amp;SUBSTITUTE(TEXT(CA7,"#,##0.00"),"-","△")&amp;"】"))</f>
        <v>【100.04】</v>
      </c>
      <c r="CB6" s="35">
        <f>IF(CB7="",NA(),CB7)</f>
        <v>367.78</v>
      </c>
      <c r="CC6" s="35">
        <f t="shared" ref="CC6:CK6" si="9">IF(CC7="",NA(),CC7)</f>
        <v>386.36</v>
      </c>
      <c r="CD6" s="35">
        <f t="shared" si="9"/>
        <v>379.96</v>
      </c>
      <c r="CE6" s="35">
        <f t="shared" si="9"/>
        <v>266.52</v>
      </c>
      <c r="CF6" s="35">
        <f t="shared" si="9"/>
        <v>313.66000000000003</v>
      </c>
      <c r="CG6" s="35">
        <f t="shared" si="9"/>
        <v>311.81</v>
      </c>
      <c r="CH6" s="35">
        <f t="shared" si="9"/>
        <v>334.37</v>
      </c>
      <c r="CI6" s="35">
        <f t="shared" si="9"/>
        <v>351.41</v>
      </c>
      <c r="CJ6" s="35">
        <f t="shared" si="9"/>
        <v>250.84</v>
      </c>
      <c r="CK6" s="35">
        <f t="shared" si="9"/>
        <v>235.61</v>
      </c>
      <c r="CL6" s="34" t="str">
        <f>IF(CL7="","",IF(CL7="-","【-】","【"&amp;SUBSTITUTE(TEXT(CL7,"#,##0.00"),"-","△")&amp;"】"))</f>
        <v>【137.82】</v>
      </c>
      <c r="CM6" s="35">
        <f>IF(CM7="",NA(),CM7)</f>
        <v>45.63</v>
      </c>
      <c r="CN6" s="35">
        <f t="shared" ref="CN6:CV6" si="10">IF(CN7="",NA(),CN7)</f>
        <v>47.63</v>
      </c>
      <c r="CO6" s="35">
        <f t="shared" si="10"/>
        <v>50.38</v>
      </c>
      <c r="CP6" s="35">
        <f t="shared" si="10"/>
        <v>51.25</v>
      </c>
      <c r="CQ6" s="35">
        <f t="shared" si="10"/>
        <v>53.25</v>
      </c>
      <c r="CR6" s="35">
        <f t="shared" si="10"/>
        <v>41.95</v>
      </c>
      <c r="CS6" s="35">
        <f t="shared" si="10"/>
        <v>40.71</v>
      </c>
      <c r="CT6" s="35">
        <f t="shared" si="10"/>
        <v>43.53</v>
      </c>
      <c r="CU6" s="35">
        <f t="shared" si="10"/>
        <v>49.39</v>
      </c>
      <c r="CV6" s="35">
        <f t="shared" si="10"/>
        <v>49.25</v>
      </c>
      <c r="CW6" s="34" t="str">
        <f>IF(CW7="","",IF(CW7="-","【-】","【"&amp;SUBSTITUTE(TEXT(CW7,"#,##0.00"),"-","△")&amp;"】"))</f>
        <v>【60.09】</v>
      </c>
      <c r="CX6" s="35">
        <f>IF(CX7="",NA(),CX7)</f>
        <v>67.55</v>
      </c>
      <c r="CY6" s="35">
        <f t="shared" ref="CY6:DG6" si="11">IF(CY7="",NA(),CY7)</f>
        <v>74.06</v>
      </c>
      <c r="CZ6" s="35">
        <f t="shared" si="11"/>
        <v>77.819999999999993</v>
      </c>
      <c r="DA6" s="35">
        <f t="shared" si="11"/>
        <v>80.2</v>
      </c>
      <c r="DB6" s="35">
        <f t="shared" si="11"/>
        <v>75.069999999999993</v>
      </c>
      <c r="DC6" s="35">
        <f t="shared" si="11"/>
        <v>64.459999999999994</v>
      </c>
      <c r="DD6" s="35">
        <f t="shared" si="11"/>
        <v>63.45</v>
      </c>
      <c r="DE6" s="35">
        <f t="shared" si="11"/>
        <v>64.14</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0.44</v>
      </c>
      <c r="EI6" s="34">
        <f t="shared" si="14"/>
        <v>0</v>
      </c>
      <c r="EJ6" s="35">
        <f t="shared" si="14"/>
        <v>0.14000000000000001</v>
      </c>
      <c r="EK6" s="34">
        <f t="shared" si="14"/>
        <v>0</v>
      </c>
      <c r="EL6" s="35">
        <f t="shared" si="14"/>
        <v>0.17</v>
      </c>
      <c r="EM6" s="35">
        <f t="shared" si="14"/>
        <v>0.15</v>
      </c>
      <c r="EN6" s="35">
        <f t="shared" si="14"/>
        <v>0.1</v>
      </c>
      <c r="EO6" s="34" t="str">
        <f>IF(EO7="","",IF(EO7="-","【-】","【"&amp;SUBSTITUTE(TEXT(EO7,"#,##0.00"),"-","△")&amp;"】"))</f>
        <v>【0.27】</v>
      </c>
    </row>
    <row r="7" spans="1:145" s="36" customFormat="1" x14ac:dyDescent="0.15">
      <c r="A7" s="28"/>
      <c r="B7" s="37">
        <v>2016</v>
      </c>
      <c r="C7" s="37">
        <v>323438</v>
      </c>
      <c r="D7" s="37">
        <v>47</v>
      </c>
      <c r="E7" s="37">
        <v>17</v>
      </c>
      <c r="F7" s="37">
        <v>1</v>
      </c>
      <c r="G7" s="37">
        <v>0</v>
      </c>
      <c r="H7" s="37" t="s">
        <v>109</v>
      </c>
      <c r="I7" s="37" t="s">
        <v>110</v>
      </c>
      <c r="J7" s="37" t="s">
        <v>111</v>
      </c>
      <c r="K7" s="37" t="s">
        <v>112</v>
      </c>
      <c r="L7" s="37" t="s">
        <v>113</v>
      </c>
      <c r="M7" s="37"/>
      <c r="N7" s="38" t="s">
        <v>114</v>
      </c>
      <c r="O7" s="38" t="s">
        <v>115</v>
      </c>
      <c r="P7" s="38">
        <v>13.66</v>
      </c>
      <c r="Q7" s="38">
        <v>99.83</v>
      </c>
      <c r="R7" s="38">
        <v>3390</v>
      </c>
      <c r="S7" s="38">
        <v>13287</v>
      </c>
      <c r="T7" s="38">
        <v>368.01</v>
      </c>
      <c r="U7" s="38">
        <v>36.1</v>
      </c>
      <c r="V7" s="38">
        <v>1785</v>
      </c>
      <c r="W7" s="38">
        <v>1.1200000000000001</v>
      </c>
      <c r="X7" s="38">
        <v>1593.75</v>
      </c>
      <c r="Y7" s="38">
        <v>57.4</v>
      </c>
      <c r="Z7" s="38">
        <v>59.28</v>
      </c>
      <c r="AA7" s="38">
        <v>58.31</v>
      </c>
      <c r="AB7" s="38">
        <v>68.7</v>
      </c>
      <c r="AC7" s="38">
        <v>66.81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4568.8500000000004</v>
      </c>
      <c r="BG7" s="38">
        <v>4142.8999999999996</v>
      </c>
      <c r="BH7" s="38">
        <v>4472.82</v>
      </c>
      <c r="BI7" s="38">
        <v>3558.23</v>
      </c>
      <c r="BJ7" s="38">
        <v>3014.48</v>
      </c>
      <c r="BK7" s="38">
        <v>1791.46</v>
      </c>
      <c r="BL7" s="38">
        <v>1826.49</v>
      </c>
      <c r="BM7" s="38">
        <v>1696.96</v>
      </c>
      <c r="BN7" s="38">
        <v>1162.3599999999999</v>
      </c>
      <c r="BO7" s="38">
        <v>1047.6500000000001</v>
      </c>
      <c r="BP7" s="38">
        <v>728.3</v>
      </c>
      <c r="BQ7" s="38">
        <v>47.83</v>
      </c>
      <c r="BR7" s="38">
        <v>49.59</v>
      </c>
      <c r="BS7" s="38">
        <v>42.57</v>
      </c>
      <c r="BT7" s="38">
        <v>75.069999999999993</v>
      </c>
      <c r="BU7" s="38">
        <v>62.22</v>
      </c>
      <c r="BV7" s="38">
        <v>51.28</v>
      </c>
      <c r="BW7" s="38">
        <v>48</v>
      </c>
      <c r="BX7" s="38">
        <v>47.23</v>
      </c>
      <c r="BY7" s="38">
        <v>68.209999999999994</v>
      </c>
      <c r="BZ7" s="38">
        <v>74.040000000000006</v>
      </c>
      <c r="CA7" s="38">
        <v>100.04</v>
      </c>
      <c r="CB7" s="38">
        <v>367.78</v>
      </c>
      <c r="CC7" s="38">
        <v>386.36</v>
      </c>
      <c r="CD7" s="38">
        <v>379.96</v>
      </c>
      <c r="CE7" s="38">
        <v>266.52</v>
      </c>
      <c r="CF7" s="38">
        <v>313.66000000000003</v>
      </c>
      <c r="CG7" s="38">
        <v>311.81</v>
      </c>
      <c r="CH7" s="38">
        <v>334.37</v>
      </c>
      <c r="CI7" s="38">
        <v>351.41</v>
      </c>
      <c r="CJ7" s="38">
        <v>250.84</v>
      </c>
      <c r="CK7" s="38">
        <v>235.61</v>
      </c>
      <c r="CL7" s="38">
        <v>137.82</v>
      </c>
      <c r="CM7" s="38">
        <v>45.63</v>
      </c>
      <c r="CN7" s="38">
        <v>47.63</v>
      </c>
      <c r="CO7" s="38">
        <v>50.38</v>
      </c>
      <c r="CP7" s="38">
        <v>51.25</v>
      </c>
      <c r="CQ7" s="38">
        <v>53.25</v>
      </c>
      <c r="CR7" s="38">
        <v>41.95</v>
      </c>
      <c r="CS7" s="38">
        <v>40.71</v>
      </c>
      <c r="CT7" s="38">
        <v>43.53</v>
      </c>
      <c r="CU7" s="38">
        <v>49.39</v>
      </c>
      <c r="CV7" s="38">
        <v>49.25</v>
      </c>
      <c r="CW7" s="38">
        <v>60.09</v>
      </c>
      <c r="CX7" s="38">
        <v>67.55</v>
      </c>
      <c r="CY7" s="38">
        <v>74.06</v>
      </c>
      <c r="CZ7" s="38">
        <v>77.819999999999993</v>
      </c>
      <c r="DA7" s="38">
        <v>80.2</v>
      </c>
      <c r="DB7" s="38">
        <v>75.069999999999993</v>
      </c>
      <c r="DC7" s="38">
        <v>64.459999999999994</v>
      </c>
      <c r="DD7" s="38">
        <v>63.45</v>
      </c>
      <c r="DE7" s="38">
        <v>64.14</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0.44</v>
      </c>
      <c r="EI7" s="38">
        <v>0</v>
      </c>
      <c r="EJ7" s="38">
        <v>0.14000000000000001</v>
      </c>
      <c r="EK7" s="38">
        <v>0</v>
      </c>
      <c r="EL7" s="38">
        <v>0.17</v>
      </c>
      <c r="EM7" s="38">
        <v>0.15</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