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<sst xmlns="http://schemas.openxmlformats.org/spreadsheetml/2006/main" count="218" uniqueCount="108">
  <si>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</si>
  <si>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</si>
  <si>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</si>
  <si>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</si>
  <si>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</si>
  <si>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</si>
  <si>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</si>
  <si>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</si>
  <si>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</si>
  <si>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</si>
  <si>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</si>
  <si>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</si>
  <si>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</si>
  <si>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</si>
  <si>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</si>
  <si>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</si>
  <si>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</si>
  <si>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</si>
  <si>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</si>
  <si>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</si>
  <si>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</si>
  <si>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</si>
  <si>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</si>
  <si>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</si>
  <si>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</si>
  <si>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</si>
  <si>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</si>
  <si>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</si>
  <si>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</si>
  <si>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</si>
  <si>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</si>
  <si>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</si>
  <si>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</si>
  <si>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</si>
  <si>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</si>
  <si>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</si>
  <si>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</si>
  <si>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</si>
  <si>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</si>
  <si>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</si>
  <si>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</si>
  <si>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</si>
  <si>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</si>
  <si>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</si>
  <si>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</si>
  <si>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</si>
  <si>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</si>
  <si>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</si>
  <si>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</si>
  <si>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</si>
  <si>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</si>
  <si>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</si>
  <si>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</si>
  <si>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</si>
  <si>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</si>
  <si>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</si>
  <si>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</si>
  <si>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</si>
  <si>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</si>
  <si>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</si>
  <si>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</si>
  <si>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</si>
  <si>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</si>
  <si>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</si>
  <si>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</si>
  <si>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</si>
  <si>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</si>
  <si>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</si>
  <si>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</si>
  <si>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</si>
  <si>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</si>
  <si>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</si>
  <si>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</si>
  <si>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</si>
  <si>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</si>
  <si>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</si>
  <si>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</si>
  <si>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</si>
  <si>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</si>
  <si>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</si>
  <si>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</si>
  <si>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</si>
  <si>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</si>
  <si>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</si>
  <si>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</si>
  <si>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</si>
  <si>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</si>
  <si>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</si>
  <si>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</si>
  <si>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</si>
  <si>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</si>
  <si>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</si>
  <si>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</si>
  <si>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</si>
  <si>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</si>
  <si>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</si>
  <si>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</si>
  <si>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</si>
  <si>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</si>
  <si>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</si>
  <si>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</si>
  <si>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</si>
  <si>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</si>
  <si>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</si>
  <si>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</si>
  <si>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経営健全化を最優先していたため小修繕等で乗り切ってきた老朽化している浄水場機器の更新を平成25年度から開始し、平成27年度からは配水管等の更新事業を開始している。管路更新に関しては今後長期的な事業になる見込みにある。そのため企業債残高対給水収益比率は高くなる見込みにある。
　また、美田ダムの長寿命化計画に基づき順次更新を行っていくため負担金事業も増加する見込みとなっている。</t>
    <phoneticPr fontId="4"/>
  </si>
  <si>
    <t>　平成25年度から老朽化施設の改修を順次開始し、平成27年度からは長期事業の管路更新に着手していることから、給水原価の上昇、料金回収率の低下は避けられない状況にある。
　そのため、適正な料金収入を確保し、安心安全な飲料用水を確保するため老朽化施設の改修を計画的に施工する。</t>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</si>
  <si>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27年には3,027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これまで大規模工事を控えていたことから、直近５ヵ年で企業債償還金が25％程度減少し料金回収率、給水原価は改善傾向にあり、近年は類似団体平均と比べても良い数値となっている。
　今後の動向としては人口の減少や節水意識の向上の影響かと思われるが、料金収入は漸減傾向にある。
　また、今後は管路更新に係る事業を長期的に実施するため、企業債残高が増加するのは避けられない状況にある。</t>
    <rPh sb="306" eb="308">
      <t>キギョウ</t>
    </rPh>
    <rPh sb="308" eb="309">
      <t>サイ</t>
    </rPh>
    <rPh sb="442" eb="444">
      <t>キギョウ</t>
    </rPh>
    <rPh sb="444" eb="445">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</si>
</sst>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861952"/>
        <c:axId val="140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38861952"/>
        <c:axId val="140826112"/>
      </c:lineChart>
      <c:dateAx>
        <c:axId val="138861952"/>
        <c:scaling>
          <c:orientation val="minMax"/>
        </c:scaling>
        <c:delete val="1"/>
        <c:axPos val="b"/>
        <c:numFmt formatCode="ge" sourceLinked="1"/>
        <c:majorTickMark val="none"/>
        <c:minorTickMark val="none"/>
        <c:tickLblPos val="none"/>
        <c:crossAx val="140826112"/>
        <c:crosses val="autoZero"/>
        <c:auto val="1"/>
        <c:lblOffset val="100"/>
        <c:baseTimeUnit val="years"/>
      </c:dateAx>
      <c:valAx>
        <c:axId val="140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47.01</c:v>
                </c:pt>
                <c:pt idx="1">
                  <c:v>51.97</c:v>
                </c:pt>
                <c:pt idx="2">
                  <c:v>42.29</c:v>
                </c:pt>
                <c:pt idx="3">
                  <c:v>42.88</c:v>
                </c:pt>
                <c:pt idx="4">
                  <c:v>42.19</c:v>
                </c:pt>
              </c:numCache>
            </c:numRef>
          </c:val>
        </c:ser>
        <c:dLbls>
          <c:showLegendKey val="0"/>
          <c:showVal val="0"/>
          <c:showCatName val="0"/>
          <c:showSerName val="0"/>
          <c:showPercent val="0"/>
          <c:showBubbleSize val="0"/>
        </c:dLbls>
        <c:gapWidth val="150"/>
        <c:axId val="143081472"/>
        <c:axId val="143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3081472"/>
        <c:axId val="143083392"/>
      </c:lineChart>
      <c:dateAx>
        <c:axId val="143081472"/>
        <c:scaling>
          <c:orientation val="minMax"/>
        </c:scaling>
        <c:delete val="1"/>
        <c:axPos val="b"/>
        <c:numFmt formatCode="ge" sourceLinked="1"/>
        <c:majorTickMark val="none"/>
        <c:minorTickMark val="none"/>
        <c:tickLblPos val="none"/>
        <c:crossAx val="143083392"/>
        <c:crosses val="autoZero"/>
        <c:auto val="1"/>
        <c:lblOffset val="100"/>
        <c:baseTimeUnit val="years"/>
      </c:dateAx>
      <c:valAx>
        <c:axId val="143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81.27</c:v>
                </c:pt>
                <c:pt idx="1">
                  <c:v>72.48</c:v>
                </c:pt>
                <c:pt idx="2">
                  <c:v>88.38</c:v>
                </c:pt>
                <c:pt idx="3">
                  <c:v>86</c:v>
                </c:pt>
                <c:pt idx="4">
                  <c:v>89.83</c:v>
                </c:pt>
              </c:numCache>
            </c:numRef>
          </c:val>
        </c:ser>
        <c:dLbls>
          <c:showLegendKey val="0"/>
          <c:showVal val="0"/>
          <c:showCatName val="0"/>
          <c:showSerName val="0"/>
          <c:showPercent val="0"/>
          <c:showBubbleSize val="0"/>
        </c:dLbls>
        <c:gapWidth val="150"/>
        <c:axId val="143129984"/>
        <c:axId val="143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3129984"/>
        <c:axId val="143132160"/>
      </c:lineChart>
      <c:dateAx>
        <c:axId val="143129984"/>
        <c:scaling>
          <c:orientation val="minMax"/>
        </c:scaling>
        <c:delete val="1"/>
        <c:axPos val="b"/>
        <c:numFmt formatCode="ge" sourceLinked="1"/>
        <c:majorTickMark val="none"/>
        <c:minorTickMark val="none"/>
        <c:tickLblPos val="none"/>
        <c:crossAx val="143132160"/>
        <c:crosses val="autoZero"/>
        <c:auto val="1"/>
        <c:lblOffset val="100"/>
        <c:baseTimeUnit val="years"/>
      </c:dateAx>
      <c:valAx>
        <c:axId val="143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74.84</c:v>
                </c:pt>
                <c:pt idx="1">
                  <c:v>77.239999999999995</c:v>
                </c:pt>
                <c:pt idx="2">
                  <c:v>74.290000000000006</c:v>
                </c:pt>
                <c:pt idx="3">
                  <c:v>83.65</c:v>
                </c:pt>
                <c:pt idx="4">
                  <c:v>78.86</c:v>
                </c:pt>
              </c:numCache>
            </c:numRef>
          </c:val>
        </c:ser>
        <c:dLbls>
          <c:showLegendKey val="0"/>
          <c:showVal val="0"/>
          <c:showCatName val="0"/>
          <c:showSerName val="0"/>
          <c:showPercent val="0"/>
          <c:showBubbleSize val="0"/>
        </c:dLbls>
        <c:gapWidth val="150"/>
        <c:axId val="142363648"/>
        <c:axId val="1423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2363648"/>
        <c:axId val="142374016"/>
      </c:lineChart>
      <c:dateAx>
        <c:axId val="142363648"/>
        <c:scaling>
          <c:orientation val="minMax"/>
        </c:scaling>
        <c:delete val="1"/>
        <c:axPos val="b"/>
        <c:numFmt formatCode="ge" sourceLinked="1"/>
        <c:majorTickMark val="none"/>
        <c:minorTickMark val="none"/>
        <c:tickLblPos val="none"/>
        <c:crossAx val="142374016"/>
        <c:crosses val="autoZero"/>
        <c:auto val="1"/>
        <c:lblOffset val="100"/>
        <c:baseTimeUnit val="years"/>
      </c:dateAx>
      <c:valAx>
        <c:axId val="1423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008128"/>
        <c:axId val="143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008128"/>
        <c:axId val="143010048"/>
      </c:lineChart>
      <c:dateAx>
        <c:axId val="143008128"/>
        <c:scaling>
          <c:orientation val="minMax"/>
        </c:scaling>
        <c:delete val="1"/>
        <c:axPos val="b"/>
        <c:numFmt formatCode="ge" sourceLinked="1"/>
        <c:majorTickMark val="none"/>
        <c:minorTickMark val="none"/>
        <c:tickLblPos val="none"/>
        <c:crossAx val="143010048"/>
        <c:crosses val="autoZero"/>
        <c:auto val="1"/>
        <c:lblOffset val="100"/>
        <c:baseTimeUnit val="years"/>
      </c:dateAx>
      <c:valAx>
        <c:axId val="143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052800"/>
        <c:axId val="143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052800"/>
        <c:axId val="143054720"/>
      </c:lineChart>
      <c:dateAx>
        <c:axId val="143052800"/>
        <c:scaling>
          <c:orientation val="minMax"/>
        </c:scaling>
        <c:delete val="1"/>
        <c:axPos val="b"/>
        <c:numFmt formatCode="ge" sourceLinked="1"/>
        <c:majorTickMark val="none"/>
        <c:minorTickMark val="none"/>
        <c:tickLblPos val="none"/>
        <c:crossAx val="143054720"/>
        <c:crosses val="autoZero"/>
        <c:auto val="1"/>
        <c:lblOffset val="100"/>
        <c:baseTimeUnit val="years"/>
      </c:dateAx>
      <c:valAx>
        <c:axId val="1430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40096"/>
        <c:axId val="1427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40096"/>
        <c:axId val="142770944"/>
      </c:lineChart>
      <c:dateAx>
        <c:axId val="142740096"/>
        <c:scaling>
          <c:orientation val="minMax"/>
        </c:scaling>
        <c:delete val="1"/>
        <c:axPos val="b"/>
        <c:numFmt formatCode="ge" sourceLinked="1"/>
        <c:majorTickMark val="none"/>
        <c:minorTickMark val="none"/>
        <c:tickLblPos val="none"/>
        <c:crossAx val="142770944"/>
        <c:crosses val="autoZero"/>
        <c:auto val="1"/>
        <c:lblOffset val="100"/>
        <c:baseTimeUnit val="years"/>
      </c:dateAx>
      <c:valAx>
        <c:axId val="1427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97056"/>
        <c:axId val="142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97056"/>
        <c:axId val="142807424"/>
      </c:lineChart>
      <c:dateAx>
        <c:axId val="142797056"/>
        <c:scaling>
          <c:orientation val="minMax"/>
        </c:scaling>
        <c:delete val="1"/>
        <c:axPos val="b"/>
        <c:numFmt formatCode="ge" sourceLinked="1"/>
        <c:majorTickMark val="none"/>
        <c:minorTickMark val="none"/>
        <c:tickLblPos val="none"/>
        <c:crossAx val="142807424"/>
        <c:crosses val="autoZero"/>
        <c:auto val="1"/>
        <c:lblOffset val="100"/>
        <c:baseTimeUnit val="years"/>
      </c:dateAx>
      <c:valAx>
        <c:axId val="142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993.83</c:v>
                </c:pt>
                <c:pt idx="1">
                  <c:v>982.27</c:v>
                </c:pt>
                <c:pt idx="2">
                  <c:v>989.93</c:v>
                </c:pt>
                <c:pt idx="3">
                  <c:v>942.47</c:v>
                </c:pt>
                <c:pt idx="4">
                  <c:v>867.88</c:v>
                </c:pt>
              </c:numCache>
            </c:numRef>
          </c:val>
        </c:ser>
        <c:dLbls>
          <c:showLegendKey val="0"/>
          <c:showVal val="0"/>
          <c:showCatName val="0"/>
          <c:showSerName val="0"/>
          <c:showPercent val="0"/>
          <c:showBubbleSize val="0"/>
        </c:dLbls>
        <c:gapWidth val="150"/>
        <c:axId val="142853632"/>
        <c:axId val="142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2853632"/>
        <c:axId val="142855552"/>
      </c:lineChart>
      <c:dateAx>
        <c:axId val="142853632"/>
        <c:scaling>
          <c:orientation val="minMax"/>
        </c:scaling>
        <c:delete val="1"/>
        <c:axPos val="b"/>
        <c:numFmt formatCode="ge" sourceLinked="1"/>
        <c:majorTickMark val="none"/>
        <c:minorTickMark val="none"/>
        <c:tickLblPos val="none"/>
        <c:crossAx val="142855552"/>
        <c:crosses val="autoZero"/>
        <c:auto val="1"/>
        <c:lblOffset val="100"/>
        <c:baseTimeUnit val="years"/>
      </c:dateAx>
      <c:valAx>
        <c:axId val="142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61.35</c:v>
                </c:pt>
                <c:pt idx="1">
                  <c:v>66.25</c:v>
                </c:pt>
                <c:pt idx="2">
                  <c:v>69.069999999999993</c:v>
                </c:pt>
                <c:pt idx="3">
                  <c:v>78.05</c:v>
                </c:pt>
                <c:pt idx="4">
                  <c:v>67.69</c:v>
                </c:pt>
              </c:numCache>
            </c:numRef>
          </c:val>
        </c:ser>
        <c:dLbls>
          <c:showLegendKey val="0"/>
          <c:showVal val="0"/>
          <c:showCatName val="0"/>
          <c:showSerName val="0"/>
          <c:showPercent val="0"/>
          <c:showBubbleSize val="0"/>
        </c:dLbls>
        <c:gapWidth val="150"/>
        <c:axId val="142877824"/>
        <c:axId val="142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2877824"/>
        <c:axId val="142879744"/>
      </c:lineChart>
      <c:dateAx>
        <c:axId val="142877824"/>
        <c:scaling>
          <c:orientation val="minMax"/>
        </c:scaling>
        <c:delete val="1"/>
        <c:axPos val="b"/>
        <c:numFmt formatCode="ge" sourceLinked="1"/>
        <c:majorTickMark val="none"/>
        <c:minorTickMark val="none"/>
        <c:tickLblPos val="none"/>
        <c:crossAx val="142879744"/>
        <c:crosses val="autoZero"/>
        <c:auto val="1"/>
        <c:lblOffset val="100"/>
        <c:baseTimeUnit val="years"/>
      </c:dateAx>
      <c:valAx>
        <c:axId val="142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403.13</c:v>
                </c:pt>
                <c:pt idx="1">
                  <c:v>372.11</c:v>
                </c:pt>
                <c:pt idx="2">
                  <c:v>341.98</c:v>
                </c:pt>
                <c:pt idx="3">
                  <c:v>310.82</c:v>
                </c:pt>
                <c:pt idx="4">
                  <c:v>355.76</c:v>
                </c:pt>
              </c:numCache>
            </c:numRef>
          </c:val>
        </c:ser>
        <c:dLbls>
          <c:showLegendKey val="0"/>
          <c:showVal val="0"/>
          <c:showCatName val="0"/>
          <c:showSerName val="0"/>
          <c:showPercent val="0"/>
          <c:showBubbleSize val="0"/>
        </c:dLbls>
        <c:gapWidth val="150"/>
        <c:axId val="142913920"/>
        <c:axId val="1429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2913920"/>
        <c:axId val="142915840"/>
      </c:lineChart>
      <c:dateAx>
        <c:axId val="142913920"/>
        <c:scaling>
          <c:orientation val="minMax"/>
        </c:scaling>
        <c:delete val="1"/>
        <c:axPos val="b"/>
        <c:numFmt formatCode="ge" sourceLinked="1"/>
        <c:majorTickMark val="none"/>
        <c:minorTickMark val="none"/>
        <c:tickLblPos val="none"/>
        <c:crossAx val="142915840"/>
        <c:crosses val="autoZero"/>
        <c:auto val="1"/>
        <c:lblOffset val="100"/>
        <c:baseTimeUnit val="years"/>
      </c:dateAx>
      <c:valAx>
        <c:axId val="142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島根県　西ノ島町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D3</v>
      </c>
      <c r="AA8" s="65"/>
      <c r="AB8" s="65"/>
      <c r="AC8" s="65"/>
      <c r="AD8" s="65"/>
      <c r="AE8" s="65"/>
      <c r="AF8" s="65"/>
      <c r="AG8" s="66"/>
      <c r="AH8" s="3"/>
      <c r="AI8" s="67">
        <f>データ!Q6</f>
        <v>2974</v>
      </c>
      <c r="AJ8" s="68"/>
      <c r="AK8" s="68"/>
      <c r="AL8" s="68"/>
      <c r="AM8" s="68"/>
      <c r="AN8" s="68"/>
      <c r="AO8" s="68"/>
      <c r="AP8" s="69"/>
      <c r="AQ8" s="50">
        <f>データ!R6</f>
        <v>55.96</v>
      </c>
      <c r="AR8" s="50"/>
      <c r="AS8" s="50"/>
      <c r="AT8" s="50"/>
      <c r="AU8" s="50"/>
      <c r="AV8" s="50"/>
      <c r="AW8" s="50"/>
      <c r="AX8" s="50"/>
      <c r="AY8" s="50">
        <f>データ!S6</f>
        <v>53.15</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100</v>
      </c>
      <c r="S10" s="50"/>
      <c r="T10" s="50"/>
      <c r="U10" s="50"/>
      <c r="V10" s="50"/>
      <c r="W10" s="50"/>
      <c r="X10" s="50"/>
      <c r="Y10" s="50"/>
      <c r="Z10" s="58">
        <f>データ!P6</f>
        <v>4454</v>
      </c>
      <c r="AA10" s="58"/>
      <c r="AB10" s="58"/>
      <c r="AC10" s="58"/>
      <c r="AD10" s="58"/>
      <c r="AE10" s="58"/>
      <c r="AF10" s="58"/>
      <c r="AG10" s="58"/>
      <c r="AH10" s="2"/>
      <c r="AI10" s="58">
        <f>データ!T6</f>
        <v>2925</v>
      </c>
      <c r="AJ10" s="58"/>
      <c r="AK10" s="58"/>
      <c r="AL10" s="58"/>
      <c r="AM10" s="58"/>
      <c r="AN10" s="58"/>
      <c r="AO10" s="58"/>
      <c r="AP10" s="58"/>
      <c r="AQ10" s="50">
        <f>データ!U6</f>
        <v>4</v>
      </c>
      <c r="AR10" s="50"/>
      <c r="AS10" s="50"/>
      <c r="AT10" s="50"/>
      <c r="AU10" s="50"/>
      <c r="AV10" s="50"/>
      <c r="AW10" s="50"/>
      <c r="AX10" s="50"/>
      <c r="AY10" s="50">
        <f>データ!V6</f>
        <v>731.25</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107</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9" t="s">
        <v>29</v>
      </c>
      <c r="BM45" s="90"/>
      <c r="BN45" s="90"/>
      <c r="BO45" s="90"/>
      <c r="BP45" s="90"/>
      <c r="BQ45" s="90"/>
      <c r="BR45" s="90"/>
      <c r="BS45" s="90"/>
      <c r="BT45" s="90"/>
      <c r="BU45" s="90"/>
      <c r="BV45" s="90"/>
      <c r="BW45" s="90"/>
      <c r="BX45" s="90"/>
      <c r="BY45" s="90"/>
      <c r="BZ45" s="9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2"/>
      <c r="BM46" s="93"/>
      <c r="BN46" s="93"/>
      <c r="BO46" s="93"/>
      <c r="BP46" s="93"/>
      <c r="BQ46" s="93"/>
      <c r="BR46" s="93"/>
      <c r="BS46" s="93"/>
      <c r="BT46" s="93"/>
      <c r="BU46" s="93"/>
      <c r="BV46" s="93"/>
      <c r="BW46" s="93"/>
      <c r="BX46" s="93"/>
      <c r="BY46" s="93"/>
      <c r="BZ46" s="9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105</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3"/>
      <c r="BM56" s="84"/>
      <c r="BN56" s="84"/>
      <c r="BO56" s="84"/>
      <c r="BP56" s="84"/>
      <c r="BQ56" s="84"/>
      <c r="BR56" s="84"/>
      <c r="BS56" s="84"/>
      <c r="BT56" s="84"/>
      <c r="BU56" s="84"/>
      <c r="BV56" s="84"/>
      <c r="BW56" s="84"/>
      <c r="BX56" s="84"/>
      <c r="BY56" s="84"/>
      <c r="BZ56" s="8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3"/>
      <c r="BM60" s="84"/>
      <c r="BN60" s="84"/>
      <c r="BO60" s="84"/>
      <c r="BP60" s="84"/>
      <c r="BQ60" s="84"/>
      <c r="BR60" s="84"/>
      <c r="BS60" s="84"/>
      <c r="BT60" s="84"/>
      <c r="BU60" s="84"/>
      <c r="BV60" s="84"/>
      <c r="BW60" s="84"/>
      <c r="BX60" s="84"/>
      <c r="BY60" s="84"/>
      <c r="BZ60" s="8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9" t="s">
        <v>35</v>
      </c>
      <c r="BM64" s="90"/>
      <c r="BN64" s="90"/>
      <c r="BO64" s="90"/>
      <c r="BP64" s="90"/>
      <c r="BQ64" s="90"/>
      <c r="BR64" s="90"/>
      <c r="BS64" s="90"/>
      <c r="BT64" s="90"/>
      <c r="BU64" s="90"/>
      <c r="BV64" s="90"/>
      <c r="BW64" s="90"/>
      <c r="BX64" s="90"/>
      <c r="BY64" s="90"/>
      <c r="BZ64" s="9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92"/>
      <c r="BM65" s="93"/>
      <c r="BN65" s="93"/>
      <c r="BO65" s="93"/>
      <c r="BP65" s="93"/>
      <c r="BQ65" s="93"/>
      <c r="BR65" s="93"/>
      <c r="BS65" s="93"/>
      <c r="BT65" s="93"/>
      <c r="BU65" s="93"/>
      <c r="BV65" s="93"/>
      <c r="BW65" s="93"/>
      <c r="BX65" s="93"/>
      <c r="BY65" s="93"/>
      <c r="BZ65" s="9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106</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325261</v>
      </c>
      <c r="D6" s="31">
        <f t="shared" si="3"/>
        <v>47</v>
      </c>
      <c r="E6" s="31">
        <f t="shared" si="3"/>
        <v>1</v>
      </c>
      <c r="F6" s="31">
        <f t="shared" si="3"/>
        <v>0</v>
      </c>
      <c r="G6" s="31">
        <f t="shared" si="3"/>
        <v>0</v>
      </c>
      <c r="H6" s="31" t="str">
        <f t="shared" si="3"/>
        <v>島根県　西ノ島町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4454</v>
      </c>
      <c r="Q6" s="32">
        <f t="shared" si="3"/>
        <v>2974</v>
      </c>
      <c r="R6" s="32">
        <f t="shared" si="3"/>
        <v>55.96</v>
      </c>
      <c r="S6" s="32">
        <f t="shared" si="3"/>
        <v>53.15</v>
      </c>
      <c r="T6" s="32">
        <f t="shared" si="3"/>
        <v>2925</v>
      </c>
      <c r="U6" s="32">
        <f t="shared" si="3"/>
        <v>4</v>
      </c>
      <c r="V6" s="32">
        <f t="shared" si="3"/>
        <v>731.25</v>
      </c>
      <c r="W6" s="33">
        <f>IF(W7="",NA(),W7)</f>
        <v>74.84</v>
      </c>
      <c r="X6" s="33">
        <f t="shared" ref="X6:AF6" si="4">IF(X7="",NA(),X7)</f>
        <v>77.239999999999995</v>
      </c>
      <c r="Y6" s="33">
        <f t="shared" si="4"/>
        <v>74.290000000000006</v>
      </c>
      <c r="Z6" s="33">
        <f t="shared" si="4"/>
        <v>83.65</v>
      </c>
      <c r="AA6" s="33">
        <f t="shared" si="4"/>
        <v>78.86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993.83</v>
      </c>
      <c r="BE6" s="33">
        <f t="shared" ref="BE6:BM6" si="7">IF(BE7="",NA(),BE7)</f>
        <v>982.27</v>
      </c>
      <c r="BF6" s="33">
        <f t="shared" si="7"/>
        <v>989.93</v>
      </c>
      <c r="BG6" s="33">
        <f t="shared" si="7"/>
        <v>942.47</v>
      </c>
      <c r="BH6" s="33">
        <f t="shared" si="7"/>
        <v>867.88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61.35</v>
      </c>
      <c r="BP6" s="33">
        <f t="shared" ref="BP6:BX6" si="8">IF(BP7="",NA(),BP7)</f>
        <v>66.25</v>
      </c>
      <c r="BQ6" s="33">
        <f t="shared" si="8"/>
        <v>69.069999999999993</v>
      </c>
      <c r="BR6" s="33">
        <f t="shared" si="8"/>
        <v>78.05</v>
      </c>
      <c r="BS6" s="33">
        <f t="shared" si="8"/>
        <v>67.69</v>
      </c>
      <c r="BT6" s="33">
        <f t="shared" si="8"/>
        <v>56.46</v>
      </c>
      <c r="BU6" s="33">
        <f t="shared" si="8"/>
        <v>19.77</v>
      </c>
      <c r="BV6" s="33">
        <f t="shared" si="8"/>
        <v>34.25</v>
      </c>
      <c r="BW6" s="33">
        <f t="shared" si="8"/>
        <v>46.48</v>
      </c>
      <c r="BX6" s="33">
        <f t="shared" si="8"/>
        <v>40.6</v>
      </c>
      <c r="BY6" s="32" t="str">
        <f>IF(BY7="","",IF(BY7="-","【-】","【"&amp;SUBSTITUTE(TEXT(BY7,"#,##0.00"),"-","△")&amp;"】"))</f>
        <v>【33.35】</v>
      </c>
      <c r="BZ6" s="33">
        <f>IF(BZ7="",NA(),BZ7)</f>
        <v>403.13</v>
      </c>
      <c r="CA6" s="33">
        <f t="shared" ref="CA6:CI6" si="9">IF(CA7="",NA(),CA7)</f>
        <v>372.11</v>
      </c>
      <c r="CB6" s="33">
        <f t="shared" si="9"/>
        <v>341.98</v>
      </c>
      <c r="CC6" s="33">
        <f t="shared" si="9"/>
        <v>310.82</v>
      </c>
      <c r="CD6" s="33">
        <f t="shared" si="9"/>
        <v>355.76</v>
      </c>
      <c r="CE6" s="33">
        <f t="shared" si="9"/>
        <v>306.49</v>
      </c>
      <c r="CF6" s="33">
        <f t="shared" si="9"/>
        <v>878.73</v>
      </c>
      <c r="CG6" s="33">
        <f t="shared" si="9"/>
        <v>501.18</v>
      </c>
      <c r="CH6" s="33">
        <f t="shared" si="9"/>
        <v>376.61</v>
      </c>
      <c r="CI6" s="33">
        <f t="shared" si="9"/>
        <v>440.03</v>
      </c>
      <c r="CJ6" s="32" t="str">
        <f>IF(CJ7="","",IF(CJ7="-","【-】","【"&amp;SUBSTITUTE(TEXT(CJ7,"#,##0.00"),"-","△")&amp;"】"))</f>
        <v>【524.69】</v>
      </c>
      <c r="CK6" s="33">
        <f>IF(CK7="",NA(),CK7)</f>
        <v>47.01</v>
      </c>
      <c r="CL6" s="33">
        <f t="shared" ref="CL6:CT6" si="10">IF(CL7="",NA(),CL7)</f>
        <v>51.97</v>
      </c>
      <c r="CM6" s="33">
        <f t="shared" si="10"/>
        <v>42.29</v>
      </c>
      <c r="CN6" s="33">
        <f t="shared" si="10"/>
        <v>42.88</v>
      </c>
      <c r="CO6" s="33">
        <f t="shared" si="10"/>
        <v>42.19</v>
      </c>
      <c r="CP6" s="33">
        <f t="shared" si="10"/>
        <v>58.25</v>
      </c>
      <c r="CQ6" s="33">
        <f t="shared" si="10"/>
        <v>57.17</v>
      </c>
      <c r="CR6" s="33">
        <f t="shared" si="10"/>
        <v>57.55</v>
      </c>
      <c r="CS6" s="33">
        <f t="shared" si="10"/>
        <v>57.43</v>
      </c>
      <c r="CT6" s="33">
        <f t="shared" si="10"/>
        <v>57.29</v>
      </c>
      <c r="CU6" s="32" t="str">
        <f>IF(CU7="","",IF(CU7="-","【-】","【"&amp;SUBSTITUTE(TEXT(CU7,"#,##0.00"),"-","△")&amp;"】"))</f>
        <v>【57.58】</v>
      </c>
      <c r="CV6" s="33">
        <f>IF(CV7="",NA(),CV7)</f>
        <v>81.27</v>
      </c>
      <c r="CW6" s="33">
        <f t="shared" ref="CW6:DE6" si="11">IF(CW7="",NA(),CW7)</f>
        <v>72.48</v>
      </c>
      <c r="CX6" s="33">
        <f t="shared" si="11"/>
        <v>88.38</v>
      </c>
      <c r="CY6" s="33">
        <f t="shared" si="11"/>
        <v>86</v>
      </c>
      <c r="CZ6" s="33">
        <f t="shared" si="11"/>
        <v>89.83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325261</v>
      </c>
      <c r="D7" s="35">
        <v>47</v>
      </c>
      <c r="E7" s="35">
        <v>1</v>
      </c>
      <c r="F7" s="35">
        <v>0</v>
      </c>
      <c r="G7" s="35">
        <v>0</v>
      </c>
      <c r="H7" s="35" t="s">
        <v>93</v>
      </c>
      <c r="I7" s="35" t="s">
        <v>94</v>
      </c>
      <c r="J7" s="35" t="s">
        <v>95</v>
      </c>
      <c r="K7" s="35" t="s">
        <v>96</v>
      </c>
      <c r="L7" s="35" t="s">
        <v>97</v>
      </c>
      <c r="M7" s="36" t="s">
        <v>98</v>
      </c>
      <c r="N7" s="36" t="s">
        <v>99</v>
      </c>
      <c r="O7" s="36">
        <v>100</v>
      </c>
      <c r="P7" s="36">
        <v>4454</v>
      </c>
      <c r="Q7" s="36">
        <v>2974</v>
      </c>
      <c r="R7" s="36">
        <v>55.96</v>
      </c>
      <c r="S7" s="36">
        <v>53.15</v>
      </c>
      <c r="T7" s="36">
        <v>2925</v>
      </c>
      <c r="U7" s="36">
        <v>4</v>
      </c>
      <c r="V7" s="36">
        <v>731.25</v>
      </c>
      <c r="W7" s="36">
        <v>74.84</v>
      </c>
      <c r="X7" s="36">
        <v>77.239999999999995</v>
      </c>
      <c r="Y7" s="36">
        <v>74.290000000000006</v>
      </c>
      <c r="Z7" s="36">
        <v>83.65</v>
      </c>
      <c r="AA7" s="36">
        <v>78.86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993.83</v>
      </c>
      <c r="BE7" s="36">
        <v>982.27</v>
      </c>
      <c r="BF7" s="36">
        <v>989.93</v>
      </c>
      <c r="BG7" s="36">
        <v>942.47</v>
      </c>
      <c r="BH7" s="36">
        <v>867.88</v>
      </c>
      <c r="BI7" s="36">
        <v>1124.6400000000001</v>
      </c>
      <c r="BJ7" s="36">
        <v>1108.26</v>
      </c>
      <c r="BK7" s="36">
        <v>1113.76</v>
      </c>
      <c r="BL7" s="36">
        <v>1125.69</v>
      </c>
      <c r="BM7" s="36">
        <v>1134.67</v>
      </c>
      <c r="BN7" s="36">
        <v>1242.9000000000001</v>
      </c>
      <c r="BO7" s="36">
        <v>61.35</v>
      </c>
      <c r="BP7" s="36">
        <v>66.25</v>
      </c>
      <c r="BQ7" s="36">
        <v>69.069999999999993</v>
      </c>
      <c r="BR7" s="36">
        <v>78.05</v>
      </c>
      <c r="BS7" s="36">
        <v>67.69</v>
      </c>
      <c r="BT7" s="36">
        <v>56.46</v>
      </c>
      <c r="BU7" s="36">
        <v>19.77</v>
      </c>
      <c r="BV7" s="36">
        <v>34.25</v>
      </c>
      <c r="BW7" s="36">
        <v>46.48</v>
      </c>
      <c r="BX7" s="36">
        <v>40.6</v>
      </c>
      <c r="BY7" s="36">
        <v>33.35</v>
      </c>
      <c r="BZ7" s="36">
        <v>403.13</v>
      </c>
      <c r="CA7" s="36">
        <v>372.11</v>
      </c>
      <c r="CB7" s="36">
        <v>341.98</v>
      </c>
      <c r="CC7" s="36">
        <v>310.82</v>
      </c>
      <c r="CD7" s="36">
        <v>355.76</v>
      </c>
      <c r="CE7" s="36">
        <v>306.49</v>
      </c>
      <c r="CF7" s="36">
        <v>878.73</v>
      </c>
      <c r="CG7" s="36">
        <v>501.18</v>
      </c>
      <c r="CH7" s="36">
        <v>376.61</v>
      </c>
      <c r="CI7" s="36">
        <v>440.03</v>
      </c>
      <c r="CJ7" s="36">
        <v>524.69000000000005</v>
      </c>
      <c r="CK7" s="36">
        <v>47.01</v>
      </c>
      <c r="CL7" s="36">
        <v>51.97</v>
      </c>
      <c r="CM7" s="36">
        <v>42.29</v>
      </c>
      <c r="CN7" s="36">
        <v>42.88</v>
      </c>
      <c r="CO7" s="36">
        <v>42.19</v>
      </c>
      <c r="CP7" s="36">
        <v>58.25</v>
      </c>
      <c r="CQ7" s="36">
        <v>57.17</v>
      </c>
      <c r="CR7" s="36">
        <v>57.55</v>
      </c>
      <c r="CS7" s="36">
        <v>57.43</v>
      </c>
      <c r="CT7" s="36">
        <v>57.29</v>
      </c>
      <c r="CU7" s="36">
        <v>57.58</v>
      </c>
      <c r="CV7" s="36">
        <v>81.27</v>
      </c>
      <c r="CW7" s="36">
        <v>72.48</v>
      </c>
      <c r="CX7" s="36">
        <v>88.38</v>
      </c>
      <c r="CY7" s="36">
        <v>86</v>
      </c>
      <c r="CZ7" s="36">
        <v>89.83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2017-02-21T23:50:03Z</cp:lastPrinted>
  <dcterms:created xsi:type="dcterms:W3CDTF">2016-12-02T02:20:46Z</dcterms:created>
  <dcterms:modified xsi:type="dcterms:W3CDTF">2017-02-23T05:03:21Z</dcterms:modified>
  <cp:category/>
</cp:coreProperties>
</file>