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8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I10" i="4"/>
  <c r="BB8" i="4"/>
  <c r="AT8" i="4"/>
  <c r="AL8" i="4"/>
  <c r="W8" i="4"/>
  <c r="P8" i="4"/>
  <c r="B6" i="4"/>
  <c r="C10" i="5" l="1"/>
  <c r="D10" i="5"/>
  <c r="E10" i="5"/>
  <c r="B10" i="5"/>
</calcChain>
</file>

<file path=xl/sharedStrings.xml><?xml version="1.0" encoding="utf-8"?>
<sst xmlns="http://schemas.openxmlformats.org/spreadsheetml/2006/main" count="278" uniqueCount="110">
  <si>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</si>
  <si>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</si>
  <si>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</si>
  <si>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</si>
  <si>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</si>
  <si>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</si>
  <si>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</si>
  <si>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</si>
  <si>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</si>
  <si>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</si>
  <si>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</si>
  <si>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</si>
  <si>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</si>
  <si>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</si>
  <si>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</si>
  <si>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</si>
  <si>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</si>
  <si>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</si>
  <si>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</si>
  <si>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</si>
  <si>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</si>
  <si>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</si>
  <si>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</si>
  <si>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</si>
  <si>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</si>
  <si>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</si>
  <si>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</si>
  <si>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</si>
  <si>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</si>
  <si>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</si>
  <si>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</si>
  <si>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</si>
  <si>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</si>
  <si>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</si>
  <si>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</si>
  <si>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</si>
  <si>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</si>
  <si>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</si>
  <si>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</si>
  <si>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</si>
  <si>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</si>
  <si>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</si>
  <si>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</si>
  <si>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</si>
  <si>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</si>
  <si>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</si>
  <si>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</si>
  <si>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</si>
  <si>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</si>
  <si>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</si>
  <si>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</si>
  <si>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</si>
  <si>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</si>
  <si>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</si>
  <si>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</si>
  <si>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</si>
  <si>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</si>
  <si>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</si>
  <si>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</si>
  <si>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</si>
  <si>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</si>
  <si>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</si>
  <si>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</si>
  <si>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</si>
  <si>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</si>
  <si>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</si>
  <si>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</si>
  <si>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</si>
  <si>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</si>
  <si>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</si>
  <si>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</si>
  <si>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</si>
  <si>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</si>
  <si>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</si>
  <si>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</si>
  <si>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</si>
  <si>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</si>
  <si>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</si>
  <si>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</si>
  <si>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</si>
  <si>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</si>
  <si>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</si>
  <si>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</si>
  <si>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</si>
  <si>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</si>
  <si>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</si>
  <si>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</si>
  <si>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</si>
  <si>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</si>
  <si>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</si>
  <si>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</si>
  <si>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</si>
  <si>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</si>
  <si>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</si>
  <si>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</si>
  <si>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</si>
  <si>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</si>
  <si>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</si>
  <si>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</si>
  <si>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</si>
  <si>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</si>
  <si>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</si>
  <si>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</si>
  <si>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</si>
  <si>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</si>
  <si>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</si>
  <si>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</si>
  <si>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当事業は、一般会計からの繰入れや長期前受金戻入など、使用料以外の収入を前提とし、さらに、公共下水道等他の事業と一体で経営しなければ、健全性が保てない状況である。
　①経常収支比率が100%以下で、②累積欠損金も発生している。一般会計からの繰入金など使用料以外の収入を含めても費用が賄えない状況である。今後は、更なる経費削減を検討する必要がある。
　③流動比率は、20%未満と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④企業債残高対事業規模比率は、ほほ横ばいの状況である。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⑦施設利用率が低いが、その要因は浄化槽の人槽規模に対し1戸当たりの人数が少ないこと等が考えられる。
　⑧水洗化率は、100%である。</t>
    <phoneticPr fontId="4"/>
  </si>
  <si>
    <t>　建設事業は現在も継続中で、平成30年度末に事業完了を予定しており、それまで、償却資産（浄化槽）は、今後も若干の増加が見込まれる。現在、法定耐用年数に達するものはなく、今後当分の間は更新事業は発生しない予定である。
　①有形固定資産減価償却率は、類似団体に比べ低い状況であるが、年々上昇している。また、今後も上昇するものと見込んでいる。
　施設は各戸に設置する浄化槽のみで、管渠は有していない。</t>
    <phoneticPr fontId="4"/>
  </si>
  <si>
    <t>　当市の下水道は、平成25年度から公営企業会計に移行するとともに、平成26年度末で汚水処理人口普及率も97.3%に達したことから、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</si>
</sst>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21" fillId="0" borderId="0" xfId="0" applyFont="1" applyBorder="1" applyAlignment="1">
      <alignment horizontal="left"/>
    </xf>
    <xf numFmtId="0" fontId="21"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485312"/>
        <c:axId val="694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9485312"/>
        <c:axId val="69487232"/>
      </c:lineChart>
      <c:dateAx>
        <c:axId val="69485312"/>
        <c:scaling>
          <c:orientation val="minMax"/>
        </c:scaling>
        <c:delete val="1"/>
        <c:axPos val="b"/>
        <c:numFmt formatCode="ge" sourceLinked="1"/>
        <c:majorTickMark val="none"/>
        <c:minorTickMark val="none"/>
        <c:tickLblPos val="none"/>
        <c:crossAx val="69487232"/>
        <c:crosses val="autoZero"/>
        <c:auto val="1"/>
        <c:lblOffset val="100"/>
        <c:baseTimeUnit val="years"/>
      </c:dateAx>
      <c:valAx>
        <c:axId val="694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46.79</c:v>
                </c:pt>
                <c:pt idx="3">
                  <c:v>46.51</c:v>
                </c:pt>
                <c:pt idx="4">
                  <c:v>46.97</c:v>
                </c:pt>
              </c:numCache>
            </c:numRef>
          </c:val>
        </c:ser>
        <c:dLbls>
          <c:showLegendKey val="0"/>
          <c:showVal val="0"/>
          <c:showCatName val="0"/>
          <c:showSerName val="0"/>
          <c:showPercent val="0"/>
          <c:showBubbleSize val="0"/>
        </c:dLbls>
        <c:gapWidth val="150"/>
        <c:axId val="122197120"/>
        <c:axId val="1221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58.06</c:v>
                </c:pt>
                <c:pt idx="3">
                  <c:v>59.08</c:v>
                </c:pt>
                <c:pt idx="4">
                  <c:v>58.25</c:v>
                </c:pt>
              </c:numCache>
            </c:numRef>
          </c:val>
          <c:smooth val="0"/>
        </c:ser>
        <c:dLbls>
          <c:showLegendKey val="0"/>
          <c:showVal val="0"/>
          <c:showCatName val="0"/>
          <c:showSerName val="0"/>
          <c:showPercent val="0"/>
          <c:showBubbleSize val="0"/>
        </c:dLbls>
        <c:marker val="1"/>
        <c:smooth val="0"/>
        <c:axId val="122197120"/>
        <c:axId val="122199040"/>
      </c:lineChart>
      <c:dateAx>
        <c:axId val="122197120"/>
        <c:scaling>
          <c:orientation val="minMax"/>
        </c:scaling>
        <c:delete val="1"/>
        <c:axPos val="b"/>
        <c:numFmt formatCode="ge" sourceLinked="1"/>
        <c:majorTickMark val="none"/>
        <c:minorTickMark val="none"/>
        <c:tickLblPos val="none"/>
        <c:crossAx val="122199040"/>
        <c:crosses val="autoZero"/>
        <c:auto val="1"/>
        <c:lblOffset val="100"/>
        <c:baseTimeUnit val="years"/>
      </c:dateAx>
      <c:valAx>
        <c:axId val="1221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122233600"/>
        <c:axId val="1222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22233600"/>
        <c:axId val="122235520"/>
      </c:lineChart>
      <c:dateAx>
        <c:axId val="122233600"/>
        <c:scaling>
          <c:orientation val="minMax"/>
        </c:scaling>
        <c:delete val="1"/>
        <c:axPos val="b"/>
        <c:numFmt formatCode="ge" sourceLinked="1"/>
        <c:majorTickMark val="none"/>
        <c:minorTickMark val="none"/>
        <c:tickLblPos val="none"/>
        <c:crossAx val="122235520"/>
        <c:crosses val="autoZero"/>
        <c:auto val="1"/>
        <c:lblOffset val="100"/>
        <c:baseTimeUnit val="years"/>
      </c:dateAx>
      <c:valAx>
        <c:axId val="1222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97.19</c:v>
                </c:pt>
                <c:pt idx="3">
                  <c:v>62.26</c:v>
                </c:pt>
                <c:pt idx="4">
                  <c:v>61.31</c:v>
                </c:pt>
              </c:numCache>
            </c:numRef>
          </c:val>
        </c:ser>
        <c:dLbls>
          <c:showLegendKey val="0"/>
          <c:showVal val="0"/>
          <c:showCatName val="0"/>
          <c:showSerName val="0"/>
          <c:showPercent val="0"/>
          <c:showBubbleSize val="0"/>
        </c:dLbls>
        <c:gapWidth val="150"/>
        <c:axId val="69517696"/>
        <c:axId val="695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89.7</c:v>
                </c:pt>
                <c:pt idx="3">
                  <c:v>90.66</c:v>
                </c:pt>
                <c:pt idx="4">
                  <c:v>89.69</c:v>
                </c:pt>
              </c:numCache>
            </c:numRef>
          </c:val>
          <c:smooth val="0"/>
        </c:ser>
        <c:dLbls>
          <c:showLegendKey val="0"/>
          <c:showVal val="0"/>
          <c:showCatName val="0"/>
          <c:showSerName val="0"/>
          <c:showPercent val="0"/>
          <c:showBubbleSize val="0"/>
        </c:dLbls>
        <c:marker val="1"/>
        <c:smooth val="0"/>
        <c:axId val="69517696"/>
        <c:axId val="69519616"/>
      </c:lineChart>
      <c:dateAx>
        <c:axId val="69517696"/>
        <c:scaling>
          <c:orientation val="minMax"/>
        </c:scaling>
        <c:delete val="1"/>
        <c:axPos val="b"/>
        <c:numFmt formatCode="ge" sourceLinked="1"/>
        <c:majorTickMark val="none"/>
        <c:minorTickMark val="none"/>
        <c:tickLblPos val="none"/>
        <c:crossAx val="69519616"/>
        <c:crosses val="autoZero"/>
        <c:auto val="1"/>
        <c:lblOffset val="100"/>
        <c:baseTimeUnit val="years"/>
      </c:dateAx>
      <c:valAx>
        <c:axId val="69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3.9</c:v>
                </c:pt>
                <c:pt idx="3">
                  <c:v>8.06</c:v>
                </c:pt>
                <c:pt idx="4">
                  <c:v>12.01</c:v>
                </c:pt>
              </c:numCache>
            </c:numRef>
          </c:val>
        </c:ser>
        <c:dLbls>
          <c:showLegendKey val="0"/>
          <c:showVal val="0"/>
          <c:showCatName val="0"/>
          <c:showSerName val="0"/>
          <c:showPercent val="0"/>
          <c:showBubbleSize val="0"/>
        </c:dLbls>
        <c:gapWidth val="150"/>
        <c:axId val="69697536"/>
        <c:axId val="696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6.48</c:v>
                </c:pt>
                <c:pt idx="3">
                  <c:v>13.6</c:v>
                </c:pt>
                <c:pt idx="4">
                  <c:v>14.97</c:v>
                </c:pt>
              </c:numCache>
            </c:numRef>
          </c:val>
          <c:smooth val="0"/>
        </c:ser>
        <c:dLbls>
          <c:showLegendKey val="0"/>
          <c:showVal val="0"/>
          <c:showCatName val="0"/>
          <c:showSerName val="0"/>
          <c:showPercent val="0"/>
          <c:showBubbleSize val="0"/>
        </c:dLbls>
        <c:marker val="1"/>
        <c:smooth val="0"/>
        <c:axId val="69697536"/>
        <c:axId val="69699456"/>
      </c:lineChart>
      <c:dateAx>
        <c:axId val="69697536"/>
        <c:scaling>
          <c:orientation val="minMax"/>
        </c:scaling>
        <c:delete val="1"/>
        <c:axPos val="b"/>
        <c:numFmt formatCode="ge" sourceLinked="1"/>
        <c:majorTickMark val="none"/>
        <c:minorTickMark val="none"/>
        <c:tickLblPos val="none"/>
        <c:crossAx val="69699456"/>
        <c:crosses val="autoZero"/>
        <c:auto val="1"/>
        <c:lblOffset val="100"/>
        <c:baseTimeUnit val="years"/>
      </c:dateAx>
      <c:valAx>
        <c:axId val="696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721472"/>
        <c:axId val="703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9721472"/>
        <c:axId val="70399488"/>
      </c:lineChart>
      <c:dateAx>
        <c:axId val="69721472"/>
        <c:scaling>
          <c:orientation val="minMax"/>
        </c:scaling>
        <c:delete val="1"/>
        <c:axPos val="b"/>
        <c:numFmt formatCode="ge" sourceLinked="1"/>
        <c:majorTickMark val="none"/>
        <c:minorTickMark val="none"/>
        <c:tickLblPos val="none"/>
        <c:crossAx val="70399488"/>
        <c:crosses val="autoZero"/>
        <c:auto val="1"/>
        <c:lblOffset val="100"/>
        <c:baseTimeUnit val="years"/>
      </c:dateAx>
      <c:valAx>
        <c:axId val="703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182.58</c:v>
                </c:pt>
                <c:pt idx="3">
                  <c:v>311.58</c:v>
                </c:pt>
                <c:pt idx="4">
                  <c:v>430.26</c:v>
                </c:pt>
              </c:numCache>
            </c:numRef>
          </c:val>
        </c:ser>
        <c:dLbls>
          <c:showLegendKey val="0"/>
          <c:showVal val="0"/>
          <c:showCatName val="0"/>
          <c:showSerName val="0"/>
          <c:showPercent val="0"/>
          <c:showBubbleSize val="0"/>
        </c:dLbls>
        <c:gapWidth val="150"/>
        <c:axId val="70440448"/>
        <c:axId val="704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70440448"/>
        <c:axId val="70442368"/>
      </c:lineChart>
      <c:dateAx>
        <c:axId val="70440448"/>
        <c:scaling>
          <c:orientation val="minMax"/>
        </c:scaling>
        <c:delete val="1"/>
        <c:axPos val="b"/>
        <c:numFmt formatCode="ge" sourceLinked="1"/>
        <c:majorTickMark val="none"/>
        <c:minorTickMark val="none"/>
        <c:tickLblPos val="none"/>
        <c:crossAx val="70442368"/>
        <c:crosses val="autoZero"/>
        <c:auto val="1"/>
        <c:lblOffset val="100"/>
        <c:baseTimeUnit val="years"/>
      </c:dateAx>
      <c:valAx>
        <c:axId val="704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155.47</c:v>
                </c:pt>
                <c:pt idx="3">
                  <c:v>19.28</c:v>
                </c:pt>
                <c:pt idx="4">
                  <c:v>18.7</c:v>
                </c:pt>
              </c:numCache>
            </c:numRef>
          </c:val>
        </c:ser>
        <c:dLbls>
          <c:showLegendKey val="0"/>
          <c:showVal val="0"/>
          <c:showCatName val="0"/>
          <c:showSerName val="0"/>
          <c:showPercent val="0"/>
          <c:showBubbleSize val="0"/>
        </c:dLbls>
        <c:gapWidth val="150"/>
        <c:axId val="70468736"/>
        <c:axId val="704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377.59</c:v>
                </c:pt>
                <c:pt idx="3">
                  <c:v>247.48</c:v>
                </c:pt>
                <c:pt idx="4">
                  <c:v>221.76</c:v>
                </c:pt>
              </c:numCache>
            </c:numRef>
          </c:val>
          <c:smooth val="0"/>
        </c:ser>
        <c:dLbls>
          <c:showLegendKey val="0"/>
          <c:showVal val="0"/>
          <c:showCatName val="0"/>
          <c:showSerName val="0"/>
          <c:showPercent val="0"/>
          <c:showBubbleSize val="0"/>
        </c:dLbls>
        <c:marker val="1"/>
        <c:smooth val="0"/>
        <c:axId val="70468736"/>
        <c:axId val="70470656"/>
      </c:lineChart>
      <c:dateAx>
        <c:axId val="70468736"/>
        <c:scaling>
          <c:orientation val="minMax"/>
        </c:scaling>
        <c:delete val="1"/>
        <c:axPos val="b"/>
        <c:numFmt formatCode="ge" sourceLinked="1"/>
        <c:majorTickMark val="none"/>
        <c:minorTickMark val="none"/>
        <c:tickLblPos val="none"/>
        <c:crossAx val="70470656"/>
        <c:crosses val="autoZero"/>
        <c:auto val="1"/>
        <c:lblOffset val="100"/>
        <c:baseTimeUnit val="years"/>
      </c:dateAx>
      <c:valAx>
        <c:axId val="704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443.66</c:v>
                </c:pt>
                <c:pt idx="3">
                  <c:v>441.28</c:v>
                </c:pt>
                <c:pt idx="4">
                  <c:v>412.2</c:v>
                </c:pt>
              </c:numCache>
            </c:numRef>
          </c:val>
        </c:ser>
        <c:dLbls>
          <c:showLegendKey val="0"/>
          <c:showVal val="0"/>
          <c:showCatName val="0"/>
          <c:showSerName val="0"/>
          <c:showPercent val="0"/>
          <c:showBubbleSize val="0"/>
        </c:dLbls>
        <c:gapWidth val="150"/>
        <c:axId val="70517504"/>
        <c:axId val="705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446.63</c:v>
                </c:pt>
                <c:pt idx="3">
                  <c:v>416.91</c:v>
                </c:pt>
                <c:pt idx="4">
                  <c:v>392.19</c:v>
                </c:pt>
              </c:numCache>
            </c:numRef>
          </c:val>
          <c:smooth val="0"/>
        </c:ser>
        <c:dLbls>
          <c:showLegendKey val="0"/>
          <c:showVal val="0"/>
          <c:showCatName val="0"/>
          <c:showSerName val="0"/>
          <c:showPercent val="0"/>
          <c:showBubbleSize val="0"/>
        </c:dLbls>
        <c:marker val="1"/>
        <c:smooth val="0"/>
        <c:axId val="70517504"/>
        <c:axId val="70519424"/>
      </c:lineChart>
      <c:dateAx>
        <c:axId val="70517504"/>
        <c:scaling>
          <c:orientation val="minMax"/>
        </c:scaling>
        <c:delete val="1"/>
        <c:axPos val="b"/>
        <c:numFmt formatCode="ge" sourceLinked="1"/>
        <c:majorTickMark val="none"/>
        <c:minorTickMark val="none"/>
        <c:tickLblPos val="none"/>
        <c:crossAx val="70519424"/>
        <c:crosses val="autoZero"/>
        <c:auto val="1"/>
        <c:lblOffset val="100"/>
        <c:baseTimeUnit val="years"/>
      </c:dateAx>
      <c:valAx>
        <c:axId val="705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44.86</c:v>
                </c:pt>
                <c:pt idx="3">
                  <c:v>43.29</c:v>
                </c:pt>
                <c:pt idx="4">
                  <c:v>42.15</c:v>
                </c:pt>
              </c:numCache>
            </c:numRef>
          </c:val>
        </c:ser>
        <c:dLbls>
          <c:showLegendKey val="0"/>
          <c:showVal val="0"/>
          <c:showCatName val="0"/>
          <c:showSerName val="0"/>
          <c:showPercent val="0"/>
          <c:showBubbleSize val="0"/>
        </c:dLbls>
        <c:gapWidth val="150"/>
        <c:axId val="70570368"/>
        <c:axId val="705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58.53</c:v>
                </c:pt>
                <c:pt idx="3">
                  <c:v>57.93</c:v>
                </c:pt>
                <c:pt idx="4">
                  <c:v>57.03</c:v>
                </c:pt>
              </c:numCache>
            </c:numRef>
          </c:val>
          <c:smooth val="0"/>
        </c:ser>
        <c:dLbls>
          <c:showLegendKey val="0"/>
          <c:showVal val="0"/>
          <c:showCatName val="0"/>
          <c:showSerName val="0"/>
          <c:showPercent val="0"/>
          <c:showBubbleSize val="0"/>
        </c:dLbls>
        <c:marker val="1"/>
        <c:smooth val="0"/>
        <c:axId val="70570368"/>
        <c:axId val="70572288"/>
      </c:lineChart>
      <c:dateAx>
        <c:axId val="70570368"/>
        <c:scaling>
          <c:orientation val="minMax"/>
        </c:scaling>
        <c:delete val="1"/>
        <c:axPos val="b"/>
        <c:numFmt formatCode="ge" sourceLinked="1"/>
        <c:majorTickMark val="none"/>
        <c:minorTickMark val="none"/>
        <c:tickLblPos val="none"/>
        <c:crossAx val="70572288"/>
        <c:crosses val="autoZero"/>
        <c:auto val="1"/>
        <c:lblOffset val="100"/>
        <c:baseTimeUnit val="years"/>
      </c:dateAx>
      <c:valAx>
        <c:axId val="705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362.22</c:v>
                </c:pt>
                <c:pt idx="3">
                  <c:v>374.89</c:v>
                </c:pt>
                <c:pt idx="4">
                  <c:v>383.59</c:v>
                </c:pt>
              </c:numCache>
            </c:numRef>
          </c:val>
        </c:ser>
        <c:dLbls>
          <c:showLegendKey val="0"/>
          <c:showVal val="0"/>
          <c:showCatName val="0"/>
          <c:showSerName val="0"/>
          <c:showPercent val="0"/>
          <c:showBubbleSize val="0"/>
        </c:dLbls>
        <c:gapWidth val="150"/>
        <c:axId val="122160640"/>
        <c:axId val="1221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266.57</c:v>
                </c:pt>
                <c:pt idx="3">
                  <c:v>276.93</c:v>
                </c:pt>
                <c:pt idx="4">
                  <c:v>283.73</c:v>
                </c:pt>
              </c:numCache>
            </c:numRef>
          </c:val>
          <c:smooth val="0"/>
        </c:ser>
        <c:dLbls>
          <c:showLegendKey val="0"/>
          <c:showVal val="0"/>
          <c:showCatName val="0"/>
          <c:showSerName val="0"/>
          <c:showPercent val="0"/>
          <c:showBubbleSize val="0"/>
        </c:dLbls>
        <c:marker val="1"/>
        <c:smooth val="0"/>
        <c:axId val="122160640"/>
        <c:axId val="122162560"/>
      </c:lineChart>
      <c:dateAx>
        <c:axId val="122160640"/>
        <c:scaling>
          <c:orientation val="minMax"/>
        </c:scaling>
        <c:delete val="1"/>
        <c:axPos val="b"/>
        <c:numFmt formatCode="ge" sourceLinked="1"/>
        <c:majorTickMark val="none"/>
        <c:minorTickMark val="none"/>
        <c:tickLblPos val="none"/>
        <c:crossAx val="122162560"/>
        <c:crosses val="autoZero"/>
        <c:auto val="1"/>
        <c:lblOffset val="100"/>
        <c:baseTimeUnit val="years"/>
      </c:dateAx>
      <c:valAx>
        <c:axId val="1221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204952</v>
      </c>
      <c r="AM8" s="47"/>
      <c r="AN8" s="47"/>
      <c r="AO8" s="47"/>
      <c r="AP8" s="47"/>
      <c r="AQ8" s="47"/>
      <c r="AR8" s="47"/>
      <c r="AS8" s="47"/>
      <c r="AT8" s="43">
        <f>データ!S6</f>
        <v>572.99</v>
      </c>
      <c r="AU8" s="43"/>
      <c r="AV8" s="43"/>
      <c r="AW8" s="43"/>
      <c r="AX8" s="43"/>
      <c r="AY8" s="43"/>
      <c r="AZ8" s="43"/>
      <c r="BA8" s="43"/>
      <c r="BB8" s="43">
        <f>データ!T6</f>
        <v>357.69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38.549999999999997</v>
      </c>
      <c r="J10" s="43"/>
      <c r="K10" s="43"/>
      <c r="L10" s="43"/>
      <c r="M10" s="43"/>
      <c r="N10" s="43"/>
      <c r="O10" s="43"/>
      <c r="P10" s="43">
        <f>データ!O6</f>
        <v>0.75</v>
      </c>
      <c r="Q10" s="43"/>
      <c r="R10" s="43"/>
      <c r="S10" s="43"/>
      <c r="T10" s="43"/>
      <c r="U10" s="43"/>
      <c r="V10" s="43"/>
      <c r="W10" s="43">
        <f>データ!P6</f>
        <v>100</v>
      </c>
      <c r="X10" s="43"/>
      <c r="Y10" s="43"/>
      <c r="Z10" s="43"/>
      <c r="AA10" s="43"/>
      <c r="AB10" s="43"/>
      <c r="AC10" s="43"/>
      <c r="AD10" s="47">
        <f>データ!Q6</f>
        <v>3024</v>
      </c>
      <c r="AE10" s="47"/>
      <c r="AF10" s="47"/>
      <c r="AG10" s="47"/>
      <c r="AH10" s="47"/>
      <c r="AI10" s="47"/>
      <c r="AJ10" s="47"/>
      <c r="AK10" s="2"/>
      <c r="AL10" s="47">
        <f>データ!U6</f>
        <v>1524</v>
      </c>
      <c r="AM10" s="47"/>
      <c r="AN10" s="47"/>
      <c r="AO10" s="47"/>
      <c r="AP10" s="47"/>
      <c r="AQ10" s="47"/>
      <c r="AR10" s="47"/>
      <c r="AS10" s="47"/>
      <c r="AT10" s="43">
        <f>データ!V6</f>
        <v>215.85</v>
      </c>
      <c r="AU10" s="43"/>
      <c r="AV10" s="43"/>
      <c r="AW10" s="43"/>
      <c r="AX10" s="43"/>
      <c r="AY10" s="43"/>
      <c r="AZ10" s="43"/>
      <c r="BA10" s="43"/>
      <c r="BB10" s="43">
        <f>データ!W6</f>
        <v>7.06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322016</v>
      </c>
      <c r="D6" s="31">
        <f t="shared" si="3"/>
        <v>46</v>
      </c>
      <c r="E6" s="31">
        <f t="shared" si="3"/>
        <v>18</v>
      </c>
      <c r="F6" s="31">
        <f t="shared" si="3"/>
        <v>0</v>
      </c>
      <c r="G6" s="31">
        <f t="shared" si="3"/>
        <v>0</v>
      </c>
      <c r="H6" s="31" t="str">
        <f t="shared" si="3"/>
        <v>島根県　松江市</v>
      </c>
      <c r="I6" s="31" t="str">
        <f t="shared" si="3"/>
        <v>法適用</v>
      </c>
      <c r="J6" s="31" t="str">
        <f t="shared" si="3"/>
        <v>下水道事業</v>
      </c>
      <c r="K6" s="31" t="str">
        <f t="shared" si="3"/>
        <v>特定地域生活排水処理</v>
      </c>
      <c r="L6" s="31" t="str">
        <f t="shared" si="3"/>
        <v>K3</v>
      </c>
      <c r="M6" s="32" t="str">
        <f t="shared" si="3"/>
        <v>-</v>
      </c>
      <c r="N6" s="32">
        <f t="shared" si="3"/>
        <v>38.549999999999997</v>
      </c>
      <c r="O6" s="32">
        <f t="shared" si="3"/>
        <v>0.75</v>
      </c>
      <c r="P6" s="32">
        <f t="shared" si="3"/>
        <v>100</v>
      </c>
      <c r="Q6" s="32">
        <f t="shared" si="3"/>
        <v>3024</v>
      </c>
      <c r="R6" s="32">
        <f t="shared" si="3"/>
        <v>204952</v>
      </c>
      <c r="S6" s="32">
        <f t="shared" si="3"/>
        <v>572.99</v>
      </c>
      <c r="T6" s="32">
        <f t="shared" si="3"/>
        <v>357.69</v>
      </c>
      <c r="U6" s="32">
        <f t="shared" si="3"/>
        <v>1524</v>
      </c>
      <c r="V6" s="32">
        <f t="shared" si="3"/>
        <v>215.85</v>
      </c>
      <c r="W6" s="32">
        <f t="shared" si="3"/>
        <v>7.06</v>
      </c>
      <c r="X6" s="33" t="str">
        <f>IF(X7="",NA(),X7)</f>
        <v>-</v>
      </c>
      <c r="Y6" s="33" t="str">
        <f t="shared" ref="Y6:AG6" si="4">IF(Y7="",NA(),Y7)</f>
        <v>-</v>
      </c>
      <c r="Z6" s="33">
        <f t="shared" si="4"/>
        <v>97.19</v>
      </c>
      <c r="AA6" s="33">
        <f t="shared" si="4"/>
        <v>62.26</v>
      </c>
      <c r="AB6" s="33">
        <f t="shared" si="4"/>
        <v>61.31</v>
      </c>
      <c r="AC6" s="33" t="str">
        <f t="shared" si="4"/>
        <v>-</v>
      </c>
      <c r="AD6" s="33" t="str">
        <f t="shared" si="4"/>
        <v>-</v>
      </c>
      <c r="AE6" s="33">
        <f t="shared" si="4"/>
        <v>89.7</v>
      </c>
      <c r="AF6" s="33">
        <f t="shared" si="4"/>
        <v>90.66</v>
      </c>
      <c r="AG6" s="33">
        <f t="shared" si="4"/>
        <v>89.69</v>
      </c>
      <c r="AH6" s="32" t="str">
        <f>IF(AH7="","",IF(AH7="-","【-】","【"&amp;SUBSTITUTE(TEXT(AH7,"#,##0.00"),"-","△")&amp;"】"))</f>
        <v>【85.56】</v>
      </c>
      <c r="AI6" s="33" t="str">
        <f>IF(AI7="",NA(),AI7)</f>
        <v>-</v>
      </c>
      <c r="AJ6" s="33" t="str">
        <f t="shared" ref="AJ6:AR6" si="5">IF(AJ7="",NA(),AJ7)</f>
        <v>-</v>
      </c>
      <c r="AK6" s="33">
        <f t="shared" si="5"/>
        <v>182.58</v>
      </c>
      <c r="AL6" s="33">
        <f t="shared" si="5"/>
        <v>311.58</v>
      </c>
      <c r="AM6" s="33">
        <f t="shared" si="5"/>
        <v>430.26</v>
      </c>
      <c r="AN6" s="33" t="str">
        <f t="shared" si="5"/>
        <v>-</v>
      </c>
      <c r="AO6" s="33" t="str">
        <f t="shared" si="5"/>
        <v>-</v>
      </c>
      <c r="AP6" s="33">
        <f t="shared" si="5"/>
        <v>76.069999999999993</v>
      </c>
      <c r="AQ6" s="33">
        <f t="shared" si="5"/>
        <v>91.1</v>
      </c>
      <c r="AR6" s="33">
        <f t="shared" si="5"/>
        <v>124.89</v>
      </c>
      <c r="AS6" s="32" t="str">
        <f>IF(AS7="","",IF(AS7="-","【-】","【"&amp;SUBSTITUTE(TEXT(AS7,"#,##0.00"),"-","△")&amp;"】"))</f>
        <v>【200.94】</v>
      </c>
      <c r="AT6" s="33" t="str">
        <f>IF(AT7="",NA(),AT7)</f>
        <v>-</v>
      </c>
      <c r="AU6" s="33" t="str">
        <f t="shared" ref="AU6:BC6" si="6">IF(AU7="",NA(),AU7)</f>
        <v>-</v>
      </c>
      <c r="AV6" s="33">
        <f t="shared" si="6"/>
        <v>155.47</v>
      </c>
      <c r="AW6" s="33">
        <f t="shared" si="6"/>
        <v>19.28</v>
      </c>
      <c r="AX6" s="33">
        <f t="shared" si="6"/>
        <v>18.7</v>
      </c>
      <c r="AY6" s="33" t="str">
        <f t="shared" si="6"/>
        <v>-</v>
      </c>
      <c r="AZ6" s="33" t="str">
        <f t="shared" si="6"/>
        <v>-</v>
      </c>
      <c r="BA6" s="33">
        <f t="shared" si="6"/>
        <v>377.59</v>
      </c>
      <c r="BB6" s="33">
        <f t="shared" si="6"/>
        <v>247.48</v>
      </c>
      <c r="BC6" s="33">
        <f t="shared" si="6"/>
        <v>221.76</v>
      </c>
      <c r="BD6" s="32" t="str">
        <f>IF(BD7="","",IF(BD7="-","【-】","【"&amp;SUBSTITUTE(TEXT(BD7,"#,##0.00"),"-","△")&amp;"】"))</f>
        <v>【160.95】</v>
      </c>
      <c r="BE6" s="33" t="str">
        <f>IF(BE7="",NA(),BE7)</f>
        <v>-</v>
      </c>
      <c r="BF6" s="33" t="str">
        <f t="shared" ref="BF6:BN6" si="7">IF(BF7="",NA(),BF7)</f>
        <v>-</v>
      </c>
      <c r="BG6" s="33">
        <f t="shared" si="7"/>
        <v>443.66</v>
      </c>
      <c r="BH6" s="33">
        <f t="shared" si="7"/>
        <v>441.28</v>
      </c>
      <c r="BI6" s="33">
        <f t="shared" si="7"/>
        <v>412.2</v>
      </c>
      <c r="BJ6" s="33" t="str">
        <f t="shared" si="7"/>
        <v>-</v>
      </c>
      <c r="BK6" s="33" t="str">
        <f t="shared" si="7"/>
        <v>-</v>
      </c>
      <c r="BL6" s="33">
        <f t="shared" si="7"/>
        <v>446.63</v>
      </c>
      <c r="BM6" s="33">
        <f t="shared" si="7"/>
        <v>416.91</v>
      </c>
      <c r="BN6" s="33">
        <f t="shared" si="7"/>
        <v>392.19</v>
      </c>
      <c r="BO6" s="32" t="str">
        <f>IF(BO7="","",IF(BO7="-","【-】","【"&amp;SUBSTITUTE(TEXT(BO7,"#,##0.00"),"-","△")&amp;"】"))</f>
        <v>【345.93】</v>
      </c>
      <c r="BP6" s="33" t="str">
        <f>IF(BP7="",NA(),BP7)</f>
        <v>-</v>
      </c>
      <c r="BQ6" s="33" t="str">
        <f t="shared" ref="BQ6:BY6" si="8">IF(BQ7="",NA(),BQ7)</f>
        <v>-</v>
      </c>
      <c r="BR6" s="33">
        <f t="shared" si="8"/>
        <v>44.86</v>
      </c>
      <c r="BS6" s="33">
        <f t="shared" si="8"/>
        <v>43.29</v>
      </c>
      <c r="BT6" s="33">
        <f t="shared" si="8"/>
        <v>42.15</v>
      </c>
      <c r="BU6" s="33" t="str">
        <f t="shared" si="8"/>
        <v>-</v>
      </c>
      <c r="BV6" s="33" t="str">
        <f t="shared" si="8"/>
        <v>-</v>
      </c>
      <c r="BW6" s="33">
        <f t="shared" si="8"/>
        <v>58.53</v>
      </c>
      <c r="BX6" s="33">
        <f t="shared" si="8"/>
        <v>57.93</v>
      </c>
      <c r="BY6" s="33">
        <f t="shared" si="8"/>
        <v>57.03</v>
      </c>
      <c r="BZ6" s="32" t="str">
        <f>IF(BZ7="","",IF(BZ7="-","【-】","【"&amp;SUBSTITUTE(TEXT(BZ7,"#,##0.00"),"-","△")&amp;"】"))</f>
        <v>【59.44】</v>
      </c>
      <c r="CA6" s="33" t="str">
        <f>IF(CA7="",NA(),CA7)</f>
        <v>-</v>
      </c>
      <c r="CB6" s="33" t="str">
        <f t="shared" ref="CB6:CJ6" si="9">IF(CB7="",NA(),CB7)</f>
        <v>-</v>
      </c>
      <c r="CC6" s="33">
        <f t="shared" si="9"/>
        <v>362.22</v>
      </c>
      <c r="CD6" s="33">
        <f t="shared" si="9"/>
        <v>374.89</v>
      </c>
      <c r="CE6" s="33">
        <f t="shared" si="9"/>
        <v>383.59</v>
      </c>
      <c r="CF6" s="33" t="str">
        <f t="shared" si="9"/>
        <v>-</v>
      </c>
      <c r="CG6" s="33" t="str">
        <f t="shared" si="9"/>
        <v>-</v>
      </c>
      <c r="CH6" s="33">
        <f t="shared" si="9"/>
        <v>266.57</v>
      </c>
      <c r="CI6" s="33">
        <f t="shared" si="9"/>
        <v>276.93</v>
      </c>
      <c r="CJ6" s="33">
        <f t="shared" si="9"/>
        <v>283.73</v>
      </c>
      <c r="CK6" s="32" t="str">
        <f>IF(CK7="","",IF(CK7="-","【-】","【"&amp;SUBSTITUTE(TEXT(CK7,"#,##0.00"),"-","△")&amp;"】"))</f>
        <v>【272.79】</v>
      </c>
      <c r="CL6" s="33" t="str">
        <f>IF(CL7="",NA(),CL7)</f>
        <v>-</v>
      </c>
      <c r="CM6" s="33" t="str">
        <f t="shared" ref="CM6:CU6" si="10">IF(CM7="",NA(),CM7)</f>
        <v>-</v>
      </c>
      <c r="CN6" s="33">
        <f t="shared" si="10"/>
        <v>46.79</v>
      </c>
      <c r="CO6" s="33">
        <f t="shared" si="10"/>
        <v>46.51</v>
      </c>
      <c r="CP6" s="33">
        <f t="shared" si="10"/>
        <v>46.97</v>
      </c>
      <c r="CQ6" s="33" t="str">
        <f t="shared" si="10"/>
        <v>-</v>
      </c>
      <c r="CR6" s="33" t="str">
        <f t="shared" si="10"/>
        <v>-</v>
      </c>
      <c r="CS6" s="33">
        <f t="shared" si="10"/>
        <v>58.06</v>
      </c>
      <c r="CT6" s="33">
        <f t="shared" si="10"/>
        <v>59.08</v>
      </c>
      <c r="CU6" s="33">
        <f t="shared" si="10"/>
        <v>58.25</v>
      </c>
      <c r="CV6" s="32" t="str">
        <f>IF(CV7="","",IF(CV7="-","【-】","【"&amp;SUBSTITUTE(TEXT(CV7,"#,##0.00"),"-","△")&amp;"】"))</f>
        <v>【58.84】</v>
      </c>
      <c r="CW6" s="33" t="str">
        <f>IF(CW7="",NA(),CW7)</f>
        <v>-</v>
      </c>
      <c r="CX6" s="33" t="str">
        <f t="shared" ref="CX6:DF6" si="11">IF(CX7="",NA(),CX7)</f>
        <v>-</v>
      </c>
      <c r="CY6" s="33">
        <f t="shared" si="11"/>
        <v>100</v>
      </c>
      <c r="CZ6" s="33">
        <f t="shared" si="11"/>
        <v>100</v>
      </c>
      <c r="DA6" s="33">
        <f t="shared" si="11"/>
        <v>100</v>
      </c>
      <c r="DB6" s="33" t="str">
        <f t="shared" si="11"/>
        <v>-</v>
      </c>
      <c r="DC6" s="33" t="str">
        <f t="shared" si="11"/>
        <v>-</v>
      </c>
      <c r="DD6" s="33">
        <f t="shared" si="11"/>
        <v>75.790000000000006</v>
      </c>
      <c r="DE6" s="33">
        <f t="shared" si="11"/>
        <v>77.12</v>
      </c>
      <c r="DF6" s="33">
        <f t="shared" si="11"/>
        <v>68.150000000000006</v>
      </c>
      <c r="DG6" s="32" t="str">
        <f>IF(DG7="","",IF(DG7="-","【-】","【"&amp;SUBSTITUTE(TEXT(DG7,"#,##0.00"),"-","△")&amp;"】"))</f>
        <v>【74.35】</v>
      </c>
      <c r="DH6" s="33" t="str">
        <f>IF(DH7="",NA(),DH7)</f>
        <v>-</v>
      </c>
      <c r="DI6" s="33" t="str">
        <f t="shared" ref="DI6:DQ6" si="12">IF(DI7="",NA(),DI7)</f>
        <v>-</v>
      </c>
      <c r="DJ6" s="33">
        <f t="shared" si="12"/>
        <v>3.9</v>
      </c>
      <c r="DK6" s="33">
        <f t="shared" si="12"/>
        <v>8.06</v>
      </c>
      <c r="DL6" s="33">
        <f t="shared" si="12"/>
        <v>12.01</v>
      </c>
      <c r="DM6" s="33" t="str">
        <f t="shared" si="12"/>
        <v>-</v>
      </c>
      <c r="DN6" s="33" t="str">
        <f t="shared" si="12"/>
        <v>-</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322016</v>
      </c>
      <c r="D7" s="35">
        <v>46</v>
      </c>
      <c r="E7" s="35">
        <v>18</v>
      </c>
      <c r="F7" s="35">
        <v>0</v>
      </c>
      <c r="G7" s="35">
        <v>0</v>
      </c>
      <c r="H7" s="35" t="s">
        <v>96</v>
      </c>
      <c r="I7" s="35" t="s">
        <v>97</v>
      </c>
      <c r="J7" s="35" t="s">
        <v>98</v>
      </c>
      <c r="K7" s="35" t="s">
        <v>99</v>
      </c>
      <c r="L7" s="35" t="s">
        <v>100</v>
      </c>
      <c r="M7" s="36" t="s">
        <v>101</v>
      </c>
      <c r="N7" s="36">
        <v>38.549999999999997</v>
      </c>
      <c r="O7" s="36">
        <v>0.75</v>
      </c>
      <c r="P7" s="36">
        <v>100</v>
      </c>
      <c r="Q7" s="36">
        <v>3024</v>
      </c>
      <c r="R7" s="36">
        <v>204952</v>
      </c>
      <c r="S7" s="36">
        <v>572.99</v>
      </c>
      <c r="T7" s="36">
        <v>357.69</v>
      </c>
      <c r="U7" s="36">
        <v>1524</v>
      </c>
      <c r="V7" s="36">
        <v>215.85</v>
      </c>
      <c r="W7" s="36">
        <v>7.06</v>
      </c>
      <c r="X7" s="36" t="s">
        <v>101</v>
      </c>
      <c r="Y7" s="36" t="s">
        <v>101</v>
      </c>
      <c r="Z7" s="36">
        <v>97.19</v>
      </c>
      <c r="AA7" s="36">
        <v>62.26</v>
      </c>
      <c r="AB7" s="36">
        <v>61.31</v>
      </c>
      <c r="AC7" s="36" t="s">
        <v>101</v>
      </c>
      <c r="AD7" s="36" t="s">
        <v>101</v>
      </c>
      <c r="AE7" s="36">
        <v>89.7</v>
      </c>
      <c r="AF7" s="36">
        <v>90.66</v>
      </c>
      <c r="AG7" s="36">
        <v>89.69</v>
      </c>
      <c r="AH7" s="36">
        <v>85.56</v>
      </c>
      <c r="AI7" s="36" t="s">
        <v>101</v>
      </c>
      <c r="AJ7" s="36" t="s">
        <v>101</v>
      </c>
      <c r="AK7" s="36">
        <v>182.58</v>
      </c>
      <c r="AL7" s="36">
        <v>311.58</v>
      </c>
      <c r="AM7" s="36">
        <v>430.26</v>
      </c>
      <c r="AN7" s="36" t="s">
        <v>101</v>
      </c>
      <c r="AO7" s="36" t="s">
        <v>101</v>
      </c>
      <c r="AP7" s="36">
        <v>76.069999999999993</v>
      </c>
      <c r="AQ7" s="36">
        <v>91.1</v>
      </c>
      <c r="AR7" s="36">
        <v>124.89</v>
      </c>
      <c r="AS7" s="36">
        <v>200.94</v>
      </c>
      <c r="AT7" s="36" t="s">
        <v>101</v>
      </c>
      <c r="AU7" s="36" t="s">
        <v>101</v>
      </c>
      <c r="AV7" s="36">
        <v>155.47</v>
      </c>
      <c r="AW7" s="36">
        <v>19.28</v>
      </c>
      <c r="AX7" s="36">
        <v>18.7</v>
      </c>
      <c r="AY7" s="36" t="s">
        <v>101</v>
      </c>
      <c r="AZ7" s="36" t="s">
        <v>101</v>
      </c>
      <c r="BA7" s="36">
        <v>377.59</v>
      </c>
      <c r="BB7" s="36">
        <v>247.48</v>
      </c>
      <c r="BC7" s="36">
        <v>221.76</v>
      </c>
      <c r="BD7" s="36">
        <v>160.94999999999999</v>
      </c>
      <c r="BE7" s="36" t="s">
        <v>101</v>
      </c>
      <c r="BF7" s="36" t="s">
        <v>101</v>
      </c>
      <c r="BG7" s="36">
        <v>443.66</v>
      </c>
      <c r="BH7" s="36">
        <v>441.28</v>
      </c>
      <c r="BI7" s="36">
        <v>412.2</v>
      </c>
      <c r="BJ7" s="36" t="s">
        <v>101</v>
      </c>
      <c r="BK7" s="36" t="s">
        <v>101</v>
      </c>
      <c r="BL7" s="36">
        <v>446.63</v>
      </c>
      <c r="BM7" s="36">
        <v>416.91</v>
      </c>
      <c r="BN7" s="36">
        <v>392.19</v>
      </c>
      <c r="BO7" s="36">
        <v>345.93</v>
      </c>
      <c r="BP7" s="36" t="s">
        <v>101</v>
      </c>
      <c r="BQ7" s="36" t="s">
        <v>101</v>
      </c>
      <c r="BR7" s="36">
        <v>44.86</v>
      </c>
      <c r="BS7" s="36">
        <v>43.29</v>
      </c>
      <c r="BT7" s="36">
        <v>42.15</v>
      </c>
      <c r="BU7" s="36" t="s">
        <v>101</v>
      </c>
      <c r="BV7" s="36" t="s">
        <v>101</v>
      </c>
      <c r="BW7" s="36">
        <v>58.53</v>
      </c>
      <c r="BX7" s="36">
        <v>57.93</v>
      </c>
      <c r="BY7" s="36">
        <v>57.03</v>
      </c>
      <c r="BZ7" s="36">
        <v>59.44</v>
      </c>
      <c r="CA7" s="36" t="s">
        <v>101</v>
      </c>
      <c r="CB7" s="36" t="s">
        <v>101</v>
      </c>
      <c r="CC7" s="36">
        <v>362.22</v>
      </c>
      <c r="CD7" s="36">
        <v>374.89</v>
      </c>
      <c r="CE7" s="36">
        <v>383.59</v>
      </c>
      <c r="CF7" s="36" t="s">
        <v>101</v>
      </c>
      <c r="CG7" s="36" t="s">
        <v>101</v>
      </c>
      <c r="CH7" s="36">
        <v>266.57</v>
      </c>
      <c r="CI7" s="36">
        <v>276.93</v>
      </c>
      <c r="CJ7" s="36">
        <v>283.73</v>
      </c>
      <c r="CK7" s="36">
        <v>272.79000000000002</v>
      </c>
      <c r="CL7" s="36" t="s">
        <v>101</v>
      </c>
      <c r="CM7" s="36" t="s">
        <v>101</v>
      </c>
      <c r="CN7" s="36">
        <v>46.79</v>
      </c>
      <c r="CO7" s="36">
        <v>46.51</v>
      </c>
      <c r="CP7" s="36">
        <v>46.97</v>
      </c>
      <c r="CQ7" s="36" t="s">
        <v>101</v>
      </c>
      <c r="CR7" s="36" t="s">
        <v>101</v>
      </c>
      <c r="CS7" s="36">
        <v>58.06</v>
      </c>
      <c r="CT7" s="36">
        <v>59.08</v>
      </c>
      <c r="CU7" s="36">
        <v>58.25</v>
      </c>
      <c r="CV7" s="36">
        <v>58.84</v>
      </c>
      <c r="CW7" s="36" t="s">
        <v>101</v>
      </c>
      <c r="CX7" s="36" t="s">
        <v>101</v>
      </c>
      <c r="CY7" s="36">
        <v>100</v>
      </c>
      <c r="CZ7" s="36">
        <v>100</v>
      </c>
      <c r="DA7" s="36">
        <v>100</v>
      </c>
      <c r="DB7" s="36" t="s">
        <v>101</v>
      </c>
      <c r="DC7" s="36" t="s">
        <v>101</v>
      </c>
      <c r="DD7" s="36">
        <v>75.790000000000006</v>
      </c>
      <c r="DE7" s="36">
        <v>77.12</v>
      </c>
      <c r="DF7" s="36">
        <v>68.150000000000006</v>
      </c>
      <c r="DG7" s="36">
        <v>74.349999999999994</v>
      </c>
      <c r="DH7" s="36" t="s">
        <v>101</v>
      </c>
      <c r="DI7" s="36" t="s">
        <v>101</v>
      </c>
      <c r="DJ7" s="36">
        <v>3.9</v>
      </c>
      <c r="DK7" s="36">
        <v>8.06</v>
      </c>
      <c r="DL7" s="36">
        <v>12.01</v>
      </c>
      <c r="DM7" s="36" t="s">
        <v>101</v>
      </c>
      <c r="DN7" s="36" t="s">
        <v>101</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2017-02-23T07:56:33Z</cp:lastPrinted>
  <dcterms:created xsi:type="dcterms:W3CDTF">2017-02-08T02:42:42Z</dcterms:created>
  <dcterms:modified xsi:type="dcterms:W3CDTF">2017-02-23T07:56:36Z</dcterms:modified>
  <cp:category/>
</cp:coreProperties>
</file>