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31DC03\disk\受け渡し\業務係\●経営比較分析表2.12〆切\隠岐の島町上水・簡水\下水道\"/>
    </mc:Choice>
  </mc:AlternateContent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L6" i="5"/>
  <c r="W8" i="4" s="1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B10" i="4"/>
  <c r="B8" i="4"/>
  <c r="E10" i="5" l="1"/>
  <c r="C10" i="5"/>
  <c r="D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<sst xmlns="http://schemas.openxmlformats.org/spreadsheetml/2006/main" count="221" uniqueCount="111">
  <si>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5"/>
  </si>
  <si>
    <t>業務名</t>
    <rPh sb="2" eb="3">
      <t>メイ</t>
    </rPh>
    <phoneticPr fontId="5"/>
  </si>
  <si>
    <t>業種名</t>
    <rPh sb="2" eb="3">
      <t>メイ</t>
    </rPh>
    <phoneticPr fontId="5"/>
  </si>
  <si>
    <t>事業名</t>
    <phoneticPr fontId="5"/>
  </si>
  <si>
    <t>類似団体区分</t>
    <rPh sb="4" eb="6">
      <t>クブン</t>
    </rPh>
    <phoneticPr fontId="5"/>
  </si>
  <si>
    <t>人口（人）</t>
    <rPh sb="0" eb="2">
      <t>ジンコウ</t>
    </rPh>
    <rPh sb="3" eb="4">
      <t>ヒト</t>
    </rPh>
    <phoneticPr fontId="5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</si>
  <si>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</si>
  <si>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</si>
  <si>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</si>
  <si>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</si>
  <si>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</si>
  <si>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</si>
  <si>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</si>
  <si>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普及率(％)</t>
    <phoneticPr fontId="5"/>
  </si>
  <si>
    <t>有収率(％)</t>
    <rPh sb="0" eb="1">
      <t>ユウ</t>
    </rPh>
    <rPh sb="1" eb="3">
      <t>シュウリツ</t>
    </rPh>
    <phoneticPr fontId="5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</si>
  <si>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5"/>
  </si>
  <si>
    <t>処理区域内人口(人)</t>
    <rPh sb="0" eb="2">
      <t>ショリ</t>
    </rPh>
    <rPh sb="2" eb="5">
      <t>クイキナイ</t>
    </rPh>
    <phoneticPr fontId="5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</si>
  <si>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5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</si>
  <si>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5"/>
  </si>
  <si>
    <t>－</t>
    <phoneticPr fontId="5"/>
  </si>
  <si>
    <t>類似団体平均値（平均値）</t>
    <phoneticPr fontId="5"/>
  </si>
  <si>
    <t>【】</t>
    <phoneticPr fontId="5"/>
  </si>
  <si>
    <t>平成26年度全国平均</t>
    <phoneticPr fontId="5"/>
  </si>
  <si>
    <t>分析欄</t>
    <rPh sb="0" eb="2">
      <t>ブンセキ</t>
    </rPh>
    <rPh sb="2" eb="3">
      <t>ラン</t>
    </rPh>
    <phoneticPr fontId="5"/>
  </si>
  <si>
    <t>1. 経営の健全性・効率性</t>
    <phoneticPr fontId="5"/>
  </si>
  <si>
    <t>1. 経営の健全性・効率性について</t>
    <phoneticPr fontId="5"/>
  </si>
  <si>
    <t>「単年度の収支」</t>
    <phoneticPr fontId="5"/>
  </si>
  <si>
    <t>「累積欠損」</t>
    <rPh sb="1" eb="3">
      <t>ルイセキ</t>
    </rPh>
    <rPh sb="3" eb="5">
      <t>ケッソン</t>
    </rPh>
    <phoneticPr fontId="5"/>
  </si>
  <si>
    <t>「支払能力」</t>
    <phoneticPr fontId="5"/>
  </si>
  <si>
    <t>「債務残高」</t>
    <rPh sb="1" eb="3">
      <t>サイム</t>
    </rPh>
    <rPh sb="3" eb="5">
      <t>ザンダカ</t>
    </rPh>
    <phoneticPr fontId="5"/>
  </si>
  <si>
    <t>2. 老朽化の状況について</t>
    <phoneticPr fontId="5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</si>
  <si>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5"/>
  </si>
  <si>
    <t>「費用の効率性」</t>
    <rPh sb="1" eb="3">
      <t>ヒヨウ</t>
    </rPh>
    <rPh sb="4" eb="6">
      <t>コウリツ</t>
    </rPh>
    <rPh sb="6" eb="7">
      <t>セイ</t>
    </rPh>
    <phoneticPr fontId="5"/>
  </si>
  <si>
    <t>「施設の効率性」</t>
    <rPh sb="1" eb="3">
      <t>シセツ</t>
    </rPh>
    <rPh sb="4" eb="6">
      <t>コウリツ</t>
    </rPh>
    <rPh sb="6" eb="7">
      <t>セイ</t>
    </rPh>
    <phoneticPr fontId="5"/>
  </si>
  <si>
    <t>「使用料対象の捕捉」</t>
    <rPh sb="1" eb="4">
      <t>シヨウリョウ</t>
    </rPh>
    <rPh sb="4" eb="6">
      <t>タイショウ</t>
    </rPh>
    <rPh sb="7" eb="9">
      <t>ホソク</t>
    </rPh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</si>
  <si>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</si>
  <si>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</si>
  <si>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5"/>
  </si>
  <si>
    <t>「管渠の経年化の状況」</t>
    <rPh sb="4" eb="7">
      <t>ケイネンカ</t>
    </rPh>
    <rPh sb="8" eb="10">
      <t>ジョウキョウ</t>
    </rPh>
    <phoneticPr fontId="5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</si>
  <si>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5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</si>
  <si>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5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</si>
  <si>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5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</si>
  <si>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</si>
  <si>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</si>
  <si>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</si>
  <si>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</si>
  <si>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</si>
  <si>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</si>
  <si>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</si>
  <si>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</si>
  <si>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</si>
  <si>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</si>
  <si>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</si>
  <si>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</si>
  <si>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</si>
  <si>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①収益的収支比率(％)</t>
    <rPh sb="1" eb="4">
      <t>シュウエキテキ</t>
    </rPh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</si>
  <si>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</si>
  <si>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</si>
  <si>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④企業債残高対事業規模比率(％)</t>
    <phoneticPr fontId="5"/>
  </si>
  <si>
    <t>⑤経費回収率(％)</t>
    <phoneticPr fontId="5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</si>
  <si>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</si>
  <si>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</si>
  <si>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⑧水洗化率(％)</t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</si>
  <si>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</si>
  <si>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②管渠老朽化率(％)</t>
    <phoneticPr fontId="5"/>
  </si>
  <si>
    <t>③管渠改善率(％)</t>
    <phoneticPr fontId="5"/>
  </si>
  <si>
    <t>小項目</t>
    <rPh sb="0" eb="3">
      <t>ショウコウモク</t>
    </rPh>
    <phoneticPr fontId="5"/>
  </si>
  <si>
    <t>都道府県名</t>
    <rPh sb="0" eb="4">
      <t>トドウフケン</t>
    </rPh>
    <rPh sb="4" eb="5">
      <t>メイ</t>
    </rPh>
    <phoneticPr fontId="5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</si>
  <si>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</si>
  <si>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</si>
  <si>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</si>
  <si>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類似団体</t>
    <rPh sb="0" eb="2">
      <t>ルイジ</t>
    </rPh>
    <rPh sb="2" eb="4">
      <t>ダンタイ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</si>
  <si>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</si>
  <si>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</si>
  <si>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普及率</t>
    <rPh sb="0" eb="2">
      <t>フキュウ</t>
    </rPh>
    <rPh sb="2" eb="3">
      <t>リツ</t>
    </rPh>
    <phoneticPr fontId="5"/>
  </si>
  <si>
    <t>有収率</t>
    <rPh sb="0" eb="1">
      <t>ユウ</t>
    </rPh>
    <rPh sb="1" eb="3">
      <t>シュウリツ</t>
    </rPh>
    <phoneticPr fontId="5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</si>
  <si>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5"/>
  </si>
  <si>
    <t>人口</t>
    <rPh sb="0" eb="2">
      <t>ジンコウ</t>
    </rPh>
    <phoneticPr fontId="5"/>
  </si>
  <si>
    <t>面積</t>
    <rPh sb="0" eb="2">
      <t>メンセキ</t>
    </rPh>
    <phoneticPr fontId="5"/>
  </si>
  <si>
    <t>人口密度</t>
    <rPh sb="0" eb="2">
      <t>ジンコウ</t>
    </rPh>
    <rPh sb="2" eb="4">
      <t>ミツド</t>
    </rPh>
    <phoneticPr fontId="5"/>
  </si>
  <si>
    <t>処理区域内人口</t>
  </si>
  <si>
    <t>処理区域面積</t>
  </si>
  <si>
    <t>処理区域内人口密度</t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</si>
  <si>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</si>
  <si>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</si>
  <si>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</si>
  <si>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</si>
  <si>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</si>
  <si>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</si>
  <si>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</si>
  <si>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</si>
  <si>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</si>
  <si>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</si>
  <si>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</si>
  <si>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</si>
  <si>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参照用</t>
    <rPh sb="0" eb="3">
      <t>サンショウヨウ</t>
    </rPh>
    <phoneticPr fontId="5"/>
  </si>
  <si>
    <t>島根県　隠岐の島町</t>
  </si>
  <si>
    <t>法非適用</t>
  </si>
  <si>
    <t>下水道事業</t>
  </si>
  <si>
    <t>農業集落排水</t>
  </si>
  <si>
    <t>F3</t>
  </si>
  <si>
    <t>-</t>
  </si>
  <si>
    <t>該当数値なし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</si>
  <si>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</si>
  <si>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</si>
  <si>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</si>
  <si>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</si>
  <si>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</si>
  <si>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農業集落排水事業は、施設整備済で企業債残高は減少している。各比率も類似団体と比較して良好である。今後、長寿命化計画により効率的な維持管理に努める。</t>
    <rPh sb="0" eb="2">
      <t>ノウギョウ</t>
    </rPh>
    <rPh sb="2" eb="4">
      <t>シュウラク</t>
    </rPh>
    <rPh sb="4" eb="6">
      <t>ハイスイ</t>
    </rPh>
    <rPh sb="6" eb="8">
      <t>ジギョウ</t>
    </rPh>
    <rPh sb="10" eb="12">
      <t>シセツ</t>
    </rPh>
    <rPh sb="12" eb="14">
      <t>セイビ</t>
    </rPh>
    <rPh sb="14" eb="15">
      <t>スミ</t>
    </rPh>
    <rPh sb="16" eb="18">
      <t>キギョウ</t>
    </rPh>
    <rPh sb="18" eb="19">
      <t>サイ</t>
    </rPh>
    <rPh sb="19" eb="21">
      <t>ザンダカ</t>
    </rPh>
    <rPh sb="22" eb="24">
      <t>ゲンショウ</t>
    </rPh>
    <rPh sb="29" eb="30">
      <t>カク</t>
    </rPh>
    <rPh sb="30" eb="32">
      <t>ヒリツ</t>
    </rPh>
    <rPh sb="33" eb="37">
      <t>ルイジダンタイ</t>
    </rPh>
    <rPh sb="38" eb="40">
      <t>ヒカク</t>
    </rPh>
    <rPh sb="42" eb="44">
      <t>リョウコウ</t>
    </rPh>
    <rPh sb="48" eb="50">
      <t>コンゴ</t>
    </rPh>
    <rPh sb="60" eb="63">
      <t>コウリツテキ</t>
    </rPh>
    <rPh sb="64" eb="66">
      <t>イジ</t>
    </rPh>
    <rPh sb="66" eb="68">
      <t>カンリ</t>
    </rPh>
    <rPh sb="69" eb="70">
      <t>ツト</t>
    </rPh>
    <phoneticPr fontId="5"/>
  </si>
  <si>
    <t>③平成15年度からの供用開始で、耐用年数内であり管渠改善は実施していない。</t>
    <rPh sb="1" eb="3">
      <t>ヘイセイ</t>
    </rPh>
    <rPh sb="5" eb="7">
      <t>ネンド</t>
    </rPh>
    <rPh sb="10" eb="12">
      <t>キョウヨウ</t>
    </rPh>
    <rPh sb="12" eb="14">
      <t>カイシ</t>
    </rPh>
    <phoneticPr fontId="5"/>
  </si>
  <si>
    <t>①100％超で推移しているが、使用料以外の収入に依存している部分が大きい。　　　　　　　　　　　　　　　　　　　　　④類似団体に比較して低く減少している。　　　　⑤類似団体に比較して高い。　　　　　　　　　　⑥類似団体に比較して低い。　　　　　　　　　　⑦類似団体に比較して高い。　　　　　　　　　　　⑧類似団体に比較して高く100％に近い。　　　　　　類似団体に比較して良好である。　　　　　　　　　　　　　　　　</t>
    <rPh sb="5" eb="6">
      <t>チョウ</t>
    </rPh>
    <rPh sb="7" eb="9">
      <t>スイイ</t>
    </rPh>
    <rPh sb="59" eb="61">
      <t>ルイジ</t>
    </rPh>
    <rPh sb="61" eb="63">
      <t>ダンタイ</t>
    </rPh>
    <rPh sb="64" eb="66">
      <t>ヒカク</t>
    </rPh>
    <rPh sb="91" eb="92">
      <t>タカ</t>
    </rPh>
    <rPh sb="114" eb="115">
      <t>ヒク</t>
    </rPh>
    <rPh sb="137" eb="138">
      <t>タカ</t>
    </rPh>
    <rPh sb="161" eb="162">
      <t>タカ</t>
    </rPh>
    <rPh sb="168" eb="169">
      <t>チカ</t>
    </rPh>
    <rPh sb="177" eb="179">
      <t>ルイジ</t>
    </rPh>
    <rPh sb="179" eb="181">
      <t>ダンタイ</t>
    </rPh>
    <rPh sb="182" eb="184">
      <t>ヒカク</t>
    </rPh>
    <rPh sb="186" eb="188">
      <t>リョウコウ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</si>
</sst>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2" fillId="0" borderId="0">
      <alignment vertical="center"/>
    </xf>
    <xf numFmtId="0" fontId="17" fillId="0" borderId="0"/>
    <xf numFmtId="0" fontId="19" fillId="0" borderId="0"/>
    <xf numFmtId="0" fontId="20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0" fontId="19" fillId="0" borderId="0"/>
    <xf numFmtId="0" fontId="21" fillId="0" borderId="0">
      <alignment vertical="center"/>
    </xf>
    <xf numFmtId="0" fontId="22" fillId="0" borderId="0"/>
    <xf numFmtId="6" fontId="17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6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14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9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/>
      <protection hidden="1"/>
    </xf>
    <xf numFmtId="176" fontId="6" fillId="0" borderId="2" xfId="0" applyNumberFormat="1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49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4">
    <cellStyle name="桁区切り" xfId="1" builtinId="6"/>
    <cellStyle name="桁区切り 2" xfId="2"/>
    <cellStyle name="桁区切り 3" xfId="3"/>
    <cellStyle name="桁区切り 3 2" xfId="4"/>
    <cellStyle name="通貨 2" xfId="5"/>
    <cellStyle name="通貨 2 2" xfId="20"/>
    <cellStyle name="標準" xfId="0" builtinId="0"/>
    <cellStyle name="標準 2" xfId="6"/>
    <cellStyle name="標準 2 2" xfId="7"/>
    <cellStyle name="標準 2 3" xfId="8"/>
    <cellStyle name="標準 2 3 2" xfId="9"/>
    <cellStyle name="標準 2 3 3" xfId="22"/>
    <cellStyle name="標準 2 4" xfId="10"/>
    <cellStyle name="標準 2 5" xfId="21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4 2" xfId="23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97920"/>
        <c:axId val="107399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0.08</c:v>
                </c:pt>
                <c:pt idx="2">
                  <c:v>0.06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97920"/>
        <c:axId val="107399096"/>
      </c:lineChart>
      <c:dateAx>
        <c:axId val="107397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399096"/>
        <c:crosses val="autoZero"/>
        <c:auto val="1"/>
        <c:lblOffset val="100"/>
        <c:baseTimeUnit val="years"/>
      </c:dateAx>
      <c:valAx>
        <c:axId val="107399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397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56.28</c:v>
                </c:pt>
                <c:pt idx="1">
                  <c:v>54.71</c:v>
                </c:pt>
                <c:pt idx="2">
                  <c:v>55.38</c:v>
                </c:pt>
                <c:pt idx="3">
                  <c:v>56.28</c:v>
                </c:pt>
                <c:pt idx="4">
                  <c:v>52.47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755864"/>
        <c:axId val="107756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44.65</c:v>
                </c:pt>
                <c:pt idx="1">
                  <c:v>46.85</c:v>
                </c:pt>
                <c:pt idx="2">
                  <c:v>46.06</c:v>
                </c:pt>
                <c:pt idx="3">
                  <c:v>45.95</c:v>
                </c:pt>
                <c:pt idx="4">
                  <c:v>44.69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55864"/>
        <c:axId val="107756256"/>
      </c:lineChart>
      <c:dateAx>
        <c:axId val="107755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756256"/>
        <c:crosses val="autoZero"/>
        <c:auto val="1"/>
        <c:lblOffset val="100"/>
        <c:baseTimeUnit val="years"/>
      </c:dateAx>
      <c:valAx>
        <c:axId val="107756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755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97.82</c:v>
                </c:pt>
                <c:pt idx="1">
                  <c:v>97.79</c:v>
                </c:pt>
                <c:pt idx="2">
                  <c:v>97.52</c:v>
                </c:pt>
                <c:pt idx="3">
                  <c:v>95.7</c:v>
                </c:pt>
                <c:pt idx="4">
                  <c:v>97.32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71240"/>
        <c:axId val="108070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73.599999999999994</c:v>
                </c:pt>
                <c:pt idx="1">
                  <c:v>73.78</c:v>
                </c:pt>
                <c:pt idx="2">
                  <c:v>72.989999999999995</c:v>
                </c:pt>
                <c:pt idx="3">
                  <c:v>71.97</c:v>
                </c:pt>
                <c:pt idx="4">
                  <c:v>70.59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71240"/>
        <c:axId val="108070064"/>
      </c:lineChart>
      <c:dateAx>
        <c:axId val="108071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070064"/>
        <c:crosses val="autoZero"/>
        <c:auto val="1"/>
        <c:lblOffset val="100"/>
        <c:baseTimeUnit val="years"/>
      </c:dateAx>
      <c:valAx>
        <c:axId val="108070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071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100.08</c:v>
                </c:pt>
                <c:pt idx="1">
                  <c:v>127.64</c:v>
                </c:pt>
                <c:pt idx="2">
                  <c:v>103.14</c:v>
                </c:pt>
                <c:pt idx="3">
                  <c:v>100.23</c:v>
                </c:pt>
                <c:pt idx="4">
                  <c:v>101.08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00272"/>
        <c:axId val="107398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00272"/>
        <c:axId val="107398312"/>
      </c:lineChart>
      <c:dateAx>
        <c:axId val="107400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398312"/>
        <c:crosses val="autoZero"/>
        <c:auto val="1"/>
        <c:lblOffset val="100"/>
        <c:baseTimeUnit val="years"/>
      </c:dateAx>
      <c:valAx>
        <c:axId val="107398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400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98704"/>
        <c:axId val="107403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98704"/>
        <c:axId val="107403016"/>
      </c:lineChart>
      <c:dateAx>
        <c:axId val="107398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403016"/>
        <c:crosses val="autoZero"/>
        <c:auto val="1"/>
        <c:lblOffset val="100"/>
        <c:baseTimeUnit val="years"/>
      </c:dateAx>
      <c:valAx>
        <c:axId val="107403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398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97528"/>
        <c:axId val="107399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97528"/>
        <c:axId val="107399488"/>
      </c:lineChart>
      <c:dateAx>
        <c:axId val="107397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399488"/>
        <c:crosses val="autoZero"/>
        <c:auto val="1"/>
        <c:lblOffset val="100"/>
        <c:baseTimeUnit val="years"/>
      </c:dateAx>
      <c:valAx>
        <c:axId val="107399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397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01448"/>
        <c:axId val="107401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01448"/>
        <c:axId val="107401840"/>
      </c:lineChart>
      <c:dateAx>
        <c:axId val="107401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401840"/>
        <c:crosses val="autoZero"/>
        <c:auto val="1"/>
        <c:lblOffset val="100"/>
        <c:baseTimeUnit val="years"/>
      </c:dateAx>
      <c:valAx>
        <c:axId val="107401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401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757432"/>
        <c:axId val="107759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57432"/>
        <c:axId val="107759000"/>
      </c:lineChart>
      <c:dateAx>
        <c:axId val="107757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759000"/>
        <c:crosses val="autoZero"/>
        <c:auto val="1"/>
        <c:lblOffset val="100"/>
        <c:baseTimeUnit val="years"/>
      </c:dateAx>
      <c:valAx>
        <c:axId val="107759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757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689.3</c:v>
                </c:pt>
                <c:pt idx="1">
                  <c:v>659.06</c:v>
                </c:pt>
                <c:pt idx="2">
                  <c:v>476.03</c:v>
                </c:pt>
                <c:pt idx="3">
                  <c:v>328.56</c:v>
                </c:pt>
                <c:pt idx="4">
                  <c:v>216.92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753120"/>
        <c:axId val="107754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1316.7</c:v>
                </c:pt>
                <c:pt idx="1">
                  <c:v>1224.75</c:v>
                </c:pt>
                <c:pt idx="2">
                  <c:v>1144.05</c:v>
                </c:pt>
                <c:pt idx="3">
                  <c:v>1117.1099999999999</c:v>
                </c:pt>
                <c:pt idx="4">
                  <c:v>1161.05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53120"/>
        <c:axId val="107754688"/>
      </c:lineChart>
      <c:dateAx>
        <c:axId val="107753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754688"/>
        <c:crosses val="autoZero"/>
        <c:auto val="1"/>
        <c:lblOffset val="100"/>
        <c:baseTimeUnit val="years"/>
      </c:dateAx>
      <c:valAx>
        <c:axId val="107754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753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73.180000000000007</c:v>
                </c:pt>
                <c:pt idx="1">
                  <c:v>53.04</c:v>
                </c:pt>
                <c:pt idx="2">
                  <c:v>60.98</c:v>
                </c:pt>
                <c:pt idx="3">
                  <c:v>69.67</c:v>
                </c:pt>
                <c:pt idx="4">
                  <c:v>66.75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753512"/>
        <c:axId val="107753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43.24</c:v>
                </c:pt>
                <c:pt idx="1">
                  <c:v>42.13</c:v>
                </c:pt>
                <c:pt idx="2">
                  <c:v>42.48</c:v>
                </c:pt>
                <c:pt idx="3">
                  <c:v>41.04</c:v>
                </c:pt>
                <c:pt idx="4">
                  <c:v>41.08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53512"/>
        <c:axId val="107753904"/>
      </c:lineChart>
      <c:dateAx>
        <c:axId val="107753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753904"/>
        <c:crosses val="autoZero"/>
        <c:auto val="1"/>
        <c:lblOffset val="100"/>
        <c:baseTimeUnit val="years"/>
      </c:dateAx>
      <c:valAx>
        <c:axId val="107753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753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289.89999999999998</c:v>
                </c:pt>
                <c:pt idx="1">
                  <c:v>400.24</c:v>
                </c:pt>
                <c:pt idx="2">
                  <c:v>350.85</c:v>
                </c:pt>
                <c:pt idx="3">
                  <c:v>303.26</c:v>
                </c:pt>
                <c:pt idx="4">
                  <c:v>321.08999999999997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759392"/>
        <c:axId val="107758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338.76</c:v>
                </c:pt>
                <c:pt idx="1">
                  <c:v>348.41</c:v>
                </c:pt>
                <c:pt idx="2">
                  <c:v>343.8</c:v>
                </c:pt>
                <c:pt idx="3">
                  <c:v>357.08</c:v>
                </c:pt>
                <c:pt idx="4">
                  <c:v>378.08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59392"/>
        <c:axId val="107758608"/>
      </c:lineChart>
      <c:dateAx>
        <c:axId val="107759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758608"/>
        <c:crosses val="autoZero"/>
        <c:auto val="1"/>
        <c:lblOffset val="100"/>
        <c:baseTimeUnit val="years"/>
      </c:dateAx>
      <c:valAx>
        <c:axId val="107758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759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11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島根県　隠岐の島町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14996</v>
      </c>
      <c r="AM8" s="64"/>
      <c r="AN8" s="64"/>
      <c r="AO8" s="64"/>
      <c r="AP8" s="64"/>
      <c r="AQ8" s="64"/>
      <c r="AR8" s="64"/>
      <c r="AS8" s="64"/>
      <c r="AT8" s="63">
        <f>データ!S6</f>
        <v>242.83</v>
      </c>
      <c r="AU8" s="63"/>
      <c r="AV8" s="63"/>
      <c r="AW8" s="63"/>
      <c r="AX8" s="63"/>
      <c r="AY8" s="63"/>
      <c r="AZ8" s="63"/>
      <c r="BA8" s="63"/>
      <c r="BB8" s="63">
        <f>データ!T6</f>
        <v>61.76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5.75</v>
      </c>
      <c r="Q10" s="63"/>
      <c r="R10" s="63"/>
      <c r="S10" s="63"/>
      <c r="T10" s="63"/>
      <c r="U10" s="63"/>
      <c r="V10" s="63"/>
      <c r="W10" s="63">
        <f>データ!P6</f>
        <v>101.08</v>
      </c>
      <c r="X10" s="63"/>
      <c r="Y10" s="63"/>
      <c r="Z10" s="63"/>
      <c r="AA10" s="63"/>
      <c r="AB10" s="63"/>
      <c r="AC10" s="63"/>
      <c r="AD10" s="64">
        <f>データ!Q6</f>
        <v>3781</v>
      </c>
      <c r="AE10" s="64"/>
      <c r="AF10" s="64"/>
      <c r="AG10" s="64"/>
      <c r="AH10" s="64"/>
      <c r="AI10" s="64"/>
      <c r="AJ10" s="64"/>
      <c r="AK10" s="2"/>
      <c r="AL10" s="64">
        <f>データ!U6</f>
        <v>857</v>
      </c>
      <c r="AM10" s="64"/>
      <c r="AN10" s="64"/>
      <c r="AO10" s="64"/>
      <c r="AP10" s="64"/>
      <c r="AQ10" s="64"/>
      <c r="AR10" s="64"/>
      <c r="AS10" s="64"/>
      <c r="AT10" s="63">
        <f>データ!V6</f>
        <v>0.42</v>
      </c>
      <c r="AU10" s="63"/>
      <c r="AV10" s="63"/>
      <c r="AW10" s="63"/>
      <c r="AX10" s="63"/>
      <c r="AY10" s="63"/>
      <c r="AZ10" s="63"/>
      <c r="BA10" s="63"/>
      <c r="BB10" s="63">
        <f>データ!W6</f>
        <v>2040.48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9" t="s">
        <v>25</v>
      </c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1"/>
    </row>
    <row r="15" spans="1:78" ht="13.5" customHeight="1">
      <c r="A15" s="2"/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2"/>
      <c r="BK15" s="2"/>
      <c r="BL15" s="52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4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110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>
      <c r="A34" s="2"/>
      <c r="B34" s="16"/>
      <c r="C34" s="55" t="s">
        <v>26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19"/>
      <c r="R34" s="55" t="s">
        <v>27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19"/>
      <c r="AG34" s="55" t="s">
        <v>28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19"/>
      <c r="AV34" s="55" t="s">
        <v>29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>
      <c r="A35" s="2"/>
      <c r="B35" s="16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19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19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19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9" t="s">
        <v>30</v>
      </c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1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2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4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109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>
      <c r="A56" s="2"/>
      <c r="B56" s="16"/>
      <c r="C56" s="55" t="s">
        <v>31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19"/>
      <c r="R56" s="55" t="s">
        <v>32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19"/>
      <c r="AG56" s="55" t="s">
        <v>33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19"/>
      <c r="AV56" s="55" t="s">
        <v>34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>
      <c r="A57" s="2"/>
      <c r="B57" s="16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19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19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19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>
      <c r="A60" s="2"/>
      <c r="B60" s="40" t="s">
        <v>35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2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>
      <c r="A61" s="2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2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9" t="s">
        <v>36</v>
      </c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1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2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4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108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>
      <c r="A79" s="2"/>
      <c r="B79" s="16"/>
      <c r="C79" s="55" t="s">
        <v>37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19"/>
      <c r="V79" s="19"/>
      <c r="W79" s="55" t="s">
        <v>38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19"/>
      <c r="AP79" s="19"/>
      <c r="AQ79" s="55" t="s">
        <v>39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>
      <c r="A80" s="2"/>
      <c r="B80" s="16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19"/>
      <c r="V80" s="19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19"/>
      <c r="AP80" s="19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C34:P35"/>
    <mergeCell ref="R34:AE35"/>
    <mergeCell ref="AG34:AT35"/>
    <mergeCell ref="AV34:BI35"/>
    <mergeCell ref="BL16:BZ44"/>
    <mergeCell ref="BL45:BZ46"/>
    <mergeCell ref="C56:P57"/>
    <mergeCell ref="R56:AE57"/>
    <mergeCell ref="AG56:AT57"/>
    <mergeCell ref="AV56:BI57"/>
    <mergeCell ref="B60:BJ61"/>
    <mergeCell ref="BL47:BZ63"/>
    <mergeCell ref="BL64:BZ65"/>
    <mergeCell ref="C79:T80"/>
    <mergeCell ref="W79:AN80"/>
    <mergeCell ref="AQ79:BH80"/>
    <mergeCell ref="BL66:BZ82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325287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島根県　隠岐の島町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5.75</v>
      </c>
      <c r="P6" s="32">
        <f t="shared" si="3"/>
        <v>101.08</v>
      </c>
      <c r="Q6" s="32">
        <f t="shared" si="3"/>
        <v>3781</v>
      </c>
      <c r="R6" s="32">
        <f t="shared" si="3"/>
        <v>14996</v>
      </c>
      <c r="S6" s="32">
        <f t="shared" si="3"/>
        <v>242.83</v>
      </c>
      <c r="T6" s="32">
        <f t="shared" si="3"/>
        <v>61.76</v>
      </c>
      <c r="U6" s="32">
        <f t="shared" si="3"/>
        <v>857</v>
      </c>
      <c r="V6" s="32">
        <f t="shared" si="3"/>
        <v>0.42</v>
      </c>
      <c r="W6" s="32">
        <f t="shared" si="3"/>
        <v>2040.48</v>
      </c>
      <c r="X6" s="33">
        <f>IF(X7="",NA(),X7)</f>
        <v>100.08</v>
      </c>
      <c r="Y6" s="33">
        <f t="shared" ref="Y6:AG6" si="4">IF(Y7="",NA(),Y7)</f>
        <v>127.64</v>
      </c>
      <c r="Z6" s="33">
        <f t="shared" si="4"/>
        <v>103.14</v>
      </c>
      <c r="AA6" s="33">
        <f t="shared" si="4"/>
        <v>100.23</v>
      </c>
      <c r="AB6" s="33">
        <f t="shared" si="4"/>
        <v>101.08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689.3</v>
      </c>
      <c r="BF6" s="33">
        <f t="shared" ref="BF6:BN6" si="7">IF(BF7="",NA(),BF7)</f>
        <v>659.06</v>
      </c>
      <c r="BG6" s="33">
        <f t="shared" si="7"/>
        <v>476.03</v>
      </c>
      <c r="BH6" s="33">
        <f t="shared" si="7"/>
        <v>328.56</v>
      </c>
      <c r="BI6" s="33">
        <f t="shared" si="7"/>
        <v>216.92</v>
      </c>
      <c r="BJ6" s="33">
        <f t="shared" si="7"/>
        <v>1316.7</v>
      </c>
      <c r="BK6" s="33">
        <f t="shared" si="7"/>
        <v>1224.75</v>
      </c>
      <c r="BL6" s="33">
        <f t="shared" si="7"/>
        <v>1144.05</v>
      </c>
      <c r="BM6" s="33">
        <f t="shared" si="7"/>
        <v>1117.1099999999999</v>
      </c>
      <c r="BN6" s="33">
        <f t="shared" si="7"/>
        <v>1161.05</v>
      </c>
      <c r="BO6" s="32" t="str">
        <f>IF(BO7="","",IF(BO7="-","【-】","【"&amp;SUBSTITUTE(TEXT(BO7,"#,##0.00"),"-","△")&amp;"】"))</f>
        <v>【992.47】</v>
      </c>
      <c r="BP6" s="33">
        <f>IF(BP7="",NA(),BP7)</f>
        <v>73.180000000000007</v>
      </c>
      <c r="BQ6" s="33">
        <f t="shared" ref="BQ6:BY6" si="8">IF(BQ7="",NA(),BQ7)</f>
        <v>53.04</v>
      </c>
      <c r="BR6" s="33">
        <f t="shared" si="8"/>
        <v>60.98</v>
      </c>
      <c r="BS6" s="33">
        <f t="shared" si="8"/>
        <v>69.67</v>
      </c>
      <c r="BT6" s="33">
        <f t="shared" si="8"/>
        <v>66.75</v>
      </c>
      <c r="BU6" s="33">
        <f t="shared" si="8"/>
        <v>43.24</v>
      </c>
      <c r="BV6" s="33">
        <f t="shared" si="8"/>
        <v>42.13</v>
      </c>
      <c r="BW6" s="33">
        <f t="shared" si="8"/>
        <v>42.48</v>
      </c>
      <c r="BX6" s="33">
        <f t="shared" si="8"/>
        <v>41.04</v>
      </c>
      <c r="BY6" s="33">
        <f t="shared" si="8"/>
        <v>41.08</v>
      </c>
      <c r="BZ6" s="32" t="str">
        <f>IF(BZ7="","",IF(BZ7="-","【-】","【"&amp;SUBSTITUTE(TEXT(BZ7,"#,##0.00"),"-","△")&amp;"】"))</f>
        <v>【51.49】</v>
      </c>
      <c r="CA6" s="33">
        <f>IF(CA7="",NA(),CA7)</f>
        <v>289.89999999999998</v>
      </c>
      <c r="CB6" s="33">
        <f t="shared" ref="CB6:CJ6" si="9">IF(CB7="",NA(),CB7)</f>
        <v>400.24</v>
      </c>
      <c r="CC6" s="33">
        <f t="shared" si="9"/>
        <v>350.85</v>
      </c>
      <c r="CD6" s="33">
        <f t="shared" si="9"/>
        <v>303.26</v>
      </c>
      <c r="CE6" s="33">
        <f t="shared" si="9"/>
        <v>321.08999999999997</v>
      </c>
      <c r="CF6" s="33">
        <f t="shared" si="9"/>
        <v>338.76</v>
      </c>
      <c r="CG6" s="33">
        <f t="shared" si="9"/>
        <v>348.41</v>
      </c>
      <c r="CH6" s="33">
        <f t="shared" si="9"/>
        <v>343.8</v>
      </c>
      <c r="CI6" s="33">
        <f t="shared" si="9"/>
        <v>357.08</v>
      </c>
      <c r="CJ6" s="33">
        <f t="shared" si="9"/>
        <v>378.08</v>
      </c>
      <c r="CK6" s="32" t="str">
        <f>IF(CK7="","",IF(CK7="-","【-】","【"&amp;SUBSTITUTE(TEXT(CK7,"#,##0.00"),"-","△")&amp;"】"))</f>
        <v>【295.10】</v>
      </c>
      <c r="CL6" s="33">
        <f>IF(CL7="",NA(),CL7)</f>
        <v>56.28</v>
      </c>
      <c r="CM6" s="33">
        <f t="shared" ref="CM6:CU6" si="10">IF(CM7="",NA(),CM7)</f>
        <v>54.71</v>
      </c>
      <c r="CN6" s="33">
        <f t="shared" si="10"/>
        <v>55.38</v>
      </c>
      <c r="CO6" s="33">
        <f t="shared" si="10"/>
        <v>56.28</v>
      </c>
      <c r="CP6" s="33">
        <f t="shared" si="10"/>
        <v>52.47</v>
      </c>
      <c r="CQ6" s="33">
        <f t="shared" si="10"/>
        <v>44.65</v>
      </c>
      <c r="CR6" s="33">
        <f t="shared" si="10"/>
        <v>46.85</v>
      </c>
      <c r="CS6" s="33">
        <f t="shared" si="10"/>
        <v>46.06</v>
      </c>
      <c r="CT6" s="33">
        <f t="shared" si="10"/>
        <v>45.95</v>
      </c>
      <c r="CU6" s="33">
        <f t="shared" si="10"/>
        <v>44.69</v>
      </c>
      <c r="CV6" s="32" t="str">
        <f>IF(CV7="","",IF(CV7="-","【-】","【"&amp;SUBSTITUTE(TEXT(CV7,"#,##0.00"),"-","△")&amp;"】"))</f>
        <v>【53.32】</v>
      </c>
      <c r="CW6" s="33">
        <f>IF(CW7="",NA(),CW7)</f>
        <v>97.82</v>
      </c>
      <c r="CX6" s="33">
        <f t="shared" ref="CX6:DF6" si="11">IF(CX7="",NA(),CX7)</f>
        <v>97.79</v>
      </c>
      <c r="CY6" s="33">
        <f t="shared" si="11"/>
        <v>97.52</v>
      </c>
      <c r="CZ6" s="33">
        <f t="shared" si="11"/>
        <v>95.7</v>
      </c>
      <c r="DA6" s="33">
        <f t="shared" si="11"/>
        <v>97.32</v>
      </c>
      <c r="DB6" s="33">
        <f t="shared" si="11"/>
        <v>73.599999999999994</v>
      </c>
      <c r="DC6" s="33">
        <f t="shared" si="11"/>
        <v>73.78</v>
      </c>
      <c r="DD6" s="33">
        <f t="shared" si="11"/>
        <v>72.989999999999995</v>
      </c>
      <c r="DE6" s="33">
        <f t="shared" si="11"/>
        <v>71.97</v>
      </c>
      <c r="DF6" s="33">
        <f t="shared" si="11"/>
        <v>70.59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3">
        <f t="shared" si="14"/>
        <v>0.08</v>
      </c>
      <c r="EK6" s="33">
        <f t="shared" si="14"/>
        <v>0.06</v>
      </c>
      <c r="EL6" s="33">
        <f t="shared" si="14"/>
        <v>0.04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325287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5.75</v>
      </c>
      <c r="P7" s="36">
        <v>101.08</v>
      </c>
      <c r="Q7" s="36">
        <v>3781</v>
      </c>
      <c r="R7" s="36">
        <v>14996</v>
      </c>
      <c r="S7" s="36">
        <v>242.83</v>
      </c>
      <c r="T7" s="36">
        <v>61.76</v>
      </c>
      <c r="U7" s="36">
        <v>857</v>
      </c>
      <c r="V7" s="36">
        <v>0.42</v>
      </c>
      <c r="W7" s="36">
        <v>2040.48</v>
      </c>
      <c r="X7" s="36">
        <v>100.08</v>
      </c>
      <c r="Y7" s="36">
        <v>127.64</v>
      </c>
      <c r="Z7" s="36">
        <v>103.14</v>
      </c>
      <c r="AA7" s="36">
        <v>100.23</v>
      </c>
      <c r="AB7" s="36">
        <v>101.08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689.3</v>
      </c>
      <c r="BF7" s="36">
        <v>659.06</v>
      </c>
      <c r="BG7" s="36">
        <v>476.03</v>
      </c>
      <c r="BH7" s="36">
        <v>328.56</v>
      </c>
      <c r="BI7" s="36">
        <v>216.92</v>
      </c>
      <c r="BJ7" s="36">
        <v>1316.7</v>
      </c>
      <c r="BK7" s="36">
        <v>1224.75</v>
      </c>
      <c r="BL7" s="36">
        <v>1144.05</v>
      </c>
      <c r="BM7" s="36">
        <v>1117.1099999999999</v>
      </c>
      <c r="BN7" s="36">
        <v>1161.05</v>
      </c>
      <c r="BO7" s="36">
        <v>992.47</v>
      </c>
      <c r="BP7" s="36">
        <v>73.180000000000007</v>
      </c>
      <c r="BQ7" s="36">
        <v>53.04</v>
      </c>
      <c r="BR7" s="36">
        <v>60.98</v>
      </c>
      <c r="BS7" s="36">
        <v>69.67</v>
      </c>
      <c r="BT7" s="36">
        <v>66.75</v>
      </c>
      <c r="BU7" s="36">
        <v>43.24</v>
      </c>
      <c r="BV7" s="36">
        <v>42.13</v>
      </c>
      <c r="BW7" s="36">
        <v>42.48</v>
      </c>
      <c r="BX7" s="36">
        <v>41.04</v>
      </c>
      <c r="BY7" s="36">
        <v>41.08</v>
      </c>
      <c r="BZ7" s="36">
        <v>51.49</v>
      </c>
      <c r="CA7" s="36">
        <v>289.89999999999998</v>
      </c>
      <c r="CB7" s="36">
        <v>400.24</v>
      </c>
      <c r="CC7" s="36">
        <v>350.85</v>
      </c>
      <c r="CD7" s="36">
        <v>303.26</v>
      </c>
      <c r="CE7" s="36">
        <v>321.08999999999997</v>
      </c>
      <c r="CF7" s="36">
        <v>338.76</v>
      </c>
      <c r="CG7" s="36">
        <v>348.41</v>
      </c>
      <c r="CH7" s="36">
        <v>343.8</v>
      </c>
      <c r="CI7" s="36">
        <v>357.08</v>
      </c>
      <c r="CJ7" s="36">
        <v>378.08</v>
      </c>
      <c r="CK7" s="36">
        <v>295.10000000000002</v>
      </c>
      <c r="CL7" s="36">
        <v>56.28</v>
      </c>
      <c r="CM7" s="36">
        <v>54.71</v>
      </c>
      <c r="CN7" s="36">
        <v>55.38</v>
      </c>
      <c r="CO7" s="36">
        <v>56.28</v>
      </c>
      <c r="CP7" s="36">
        <v>52.47</v>
      </c>
      <c r="CQ7" s="36">
        <v>44.65</v>
      </c>
      <c r="CR7" s="36">
        <v>46.85</v>
      </c>
      <c r="CS7" s="36">
        <v>46.06</v>
      </c>
      <c r="CT7" s="36">
        <v>45.95</v>
      </c>
      <c r="CU7" s="36">
        <v>44.69</v>
      </c>
      <c r="CV7" s="36">
        <v>53.32</v>
      </c>
      <c r="CW7" s="36">
        <v>97.82</v>
      </c>
      <c r="CX7" s="36">
        <v>97.79</v>
      </c>
      <c r="CY7" s="36">
        <v>97.52</v>
      </c>
      <c r="CZ7" s="36">
        <v>95.7</v>
      </c>
      <c r="DA7" s="36">
        <v>97.32</v>
      </c>
      <c r="DB7" s="36">
        <v>73.599999999999994</v>
      </c>
      <c r="DC7" s="36">
        <v>73.78</v>
      </c>
      <c r="DD7" s="36">
        <v>72.989999999999995</v>
      </c>
      <c r="DE7" s="36">
        <v>71.97</v>
      </c>
      <c r="DF7" s="36">
        <v>70.59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0.08</v>
      </c>
      <c r="EK7" s="36">
        <v>0.06</v>
      </c>
      <c r="EL7" s="36">
        <v>0.04</v>
      </c>
      <c r="EM7" s="36">
        <v>7.0000000000000007E-2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201405030</cp:lastModifiedBy>
  <cp:lastPrinted>2016-02-12T02:01:10Z</cp:lastPrinted>
  <dcterms:created xsi:type="dcterms:W3CDTF">2016-02-03T09:16:30Z</dcterms:created>
  <dcterms:modified xsi:type="dcterms:W3CDTF">2016-02-12T02:01:12Z</dcterms:modified>
  <cp:category/>
</cp:coreProperties>
</file>