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31DC03\disk\受け渡し\業務係\●経営比較分析表2.12〆切\隠岐の島町上水・簡水\下水道\"/>
    </mc:Choice>
  </mc:AlternateContent>
  <workbookProtection workbookPassword="B501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P6" i="5"/>
  <c r="W10" i="4" s="1"/>
  <c r="O6" i="5"/>
  <c r="P10" i="4" s="1"/>
  <c r="N6" i="5"/>
  <c r="M6" i="5"/>
  <c r="L6" i="5"/>
  <c r="K6" i="5"/>
  <c r="P8" i="4" s="1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I10" i="4"/>
  <c r="B10" i="4"/>
  <c r="AL8" i="4"/>
  <c r="W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<sst xmlns="http://schemas.openxmlformats.org/spreadsheetml/2006/main" count="221" uniqueCount="111">
  <si>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5"/>
  </si>
  <si>
    <t>業務名</t>
    <rPh sb="2" eb="3">
      <t>メイ</t>
    </rPh>
    <phoneticPr fontId="5"/>
  </si>
  <si>
    <t>業種名</t>
    <rPh sb="2" eb="3">
      <t>メイ</t>
    </rPh>
    <phoneticPr fontId="5"/>
  </si>
  <si>
    <t>事業名</t>
    <phoneticPr fontId="5"/>
  </si>
  <si>
    <t>類似団体区分</t>
    <rPh sb="4" eb="6">
      <t>クブン</t>
    </rPh>
    <phoneticPr fontId="5"/>
  </si>
  <si>
    <t>人口（人）</t>
    <rPh sb="0" eb="2">
      <t>ジンコウ</t>
    </rPh>
    <rPh sb="3" eb="4">
      <t>ヒト</t>
    </rPh>
    <phoneticPr fontId="5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</si>
  <si>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5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</si>
  <si>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5"/>
  </si>
  <si>
    <t>グラフ凡例</t>
    <rPh sb="3" eb="5">
      <t>ハンレイ</t>
    </rPh>
    <phoneticPr fontId="5"/>
  </si>
  <si>
    <t>■</t>
    <phoneticPr fontId="5"/>
  </si>
  <si>
    <t>当該団体値（当該値）</t>
    <rPh sb="2" eb="4">
      <t>ダンタイ</t>
    </rPh>
    <phoneticPr fontId="5"/>
  </si>
  <si>
    <t>資金不足比率(％)</t>
    <phoneticPr fontId="5"/>
  </si>
  <si>
    <t>自己資本構成比率(％)</t>
    <phoneticPr fontId="5"/>
  </si>
  <si>
    <t>普及率(％)</t>
    <phoneticPr fontId="5"/>
  </si>
  <si>
    <t>有収率(％)</t>
    <rPh sb="0" eb="1">
      <t>ユウ</t>
    </rPh>
    <rPh sb="1" eb="3">
      <t>シュウリツ</t>
    </rPh>
    <phoneticPr fontId="5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</si>
  <si>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5"/>
  </si>
  <si>
    <t>処理区域内人口(人)</t>
    <rPh sb="0" eb="2">
      <t>ショリ</t>
    </rPh>
    <rPh sb="2" eb="5">
      <t>クイキナイ</t>
    </rPh>
    <phoneticPr fontId="5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</si>
  <si>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5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</si>
  <si>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5"/>
  </si>
  <si>
    <t>－</t>
    <phoneticPr fontId="5"/>
  </si>
  <si>
    <t>類似団体平均値（平均値）</t>
    <phoneticPr fontId="5"/>
  </si>
  <si>
    <t>【】</t>
    <phoneticPr fontId="5"/>
  </si>
  <si>
    <t>平成26年度全国平均</t>
    <phoneticPr fontId="5"/>
  </si>
  <si>
    <t>分析欄</t>
    <rPh sb="0" eb="2">
      <t>ブンセキ</t>
    </rPh>
    <rPh sb="2" eb="3">
      <t>ラン</t>
    </rPh>
    <phoneticPr fontId="5"/>
  </si>
  <si>
    <t>1. 経営の健全性・効率性</t>
    <phoneticPr fontId="5"/>
  </si>
  <si>
    <t>1. 経営の健全性・効率性について</t>
    <phoneticPr fontId="5"/>
  </si>
  <si>
    <t>「単年度の収支」</t>
    <phoneticPr fontId="5"/>
  </si>
  <si>
    <t>「累積欠損」</t>
    <rPh sb="1" eb="3">
      <t>ルイセキ</t>
    </rPh>
    <rPh sb="3" eb="5">
      <t>ケッソン</t>
    </rPh>
    <phoneticPr fontId="5"/>
  </si>
  <si>
    <t>「支払能力」</t>
    <phoneticPr fontId="5"/>
  </si>
  <si>
    <t>「債務残高」</t>
    <rPh sb="1" eb="3">
      <t>サイム</t>
    </rPh>
    <rPh sb="3" eb="5">
      <t>ザンダカ</t>
    </rPh>
    <phoneticPr fontId="5"/>
  </si>
  <si>
    <t>2. 老朽化の状況について</t>
    <phoneticPr fontId="5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</si>
  <si>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5"/>
  </si>
  <si>
    <t>「費用の効率性」</t>
    <rPh sb="1" eb="3">
      <t>ヒヨウ</t>
    </rPh>
    <rPh sb="4" eb="6">
      <t>コウリツ</t>
    </rPh>
    <rPh sb="6" eb="7">
      <t>セイ</t>
    </rPh>
    <phoneticPr fontId="5"/>
  </si>
  <si>
    <t>「施設の効率性」</t>
    <rPh sb="1" eb="3">
      <t>シセツ</t>
    </rPh>
    <rPh sb="4" eb="6">
      <t>コウリツ</t>
    </rPh>
    <rPh sb="6" eb="7">
      <t>セイ</t>
    </rPh>
    <phoneticPr fontId="5"/>
  </si>
  <si>
    <t>「使用料対象の捕捉」</t>
    <rPh sb="1" eb="4">
      <t>シヨウリョウ</t>
    </rPh>
    <rPh sb="4" eb="6">
      <t>タイショウ</t>
    </rPh>
    <rPh sb="7" eb="9">
      <t>ホソク</t>
    </rPh>
    <phoneticPr fontId="5"/>
  </si>
  <si>
    <t>2. 老朽化の状況</t>
    <phoneticPr fontId="5"/>
  </si>
  <si>
    <t>全体総括</t>
    <rPh sb="0" eb="2">
      <t>ゼンタイ</t>
    </rPh>
    <rPh sb="2" eb="4">
      <t>ソウカツ</t>
    </rPh>
    <phoneticPr fontId="5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</si>
  <si>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5"/>
  </si>
  <si>
    <t>「管渠の経年化の状況」</t>
    <rPh sb="4" eb="7">
      <t>ケイネンカ</t>
    </rPh>
    <rPh sb="8" eb="10">
      <t>ジョウキョウ</t>
    </rPh>
    <phoneticPr fontId="5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</si>
  <si>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5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</si>
  <si>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5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</si>
  <si>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5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</si>
  <si>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</si>
  <si>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</si>
  <si>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</si>
  <si>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</si>
  <si>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</si>
  <si>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</si>
  <si>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</si>
  <si>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</si>
  <si>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</si>
  <si>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</si>
  <si>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</si>
  <si>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</si>
  <si>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</si>
  <si>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①収益的収支比率(％)</t>
    <rPh sb="1" eb="4">
      <t>シュウエキテキ</t>
    </rPh>
    <phoneticPr fontId="5"/>
  </si>
  <si>
    <t>②累積欠損金比率(％)</t>
    <phoneticPr fontId="5"/>
  </si>
  <si>
    <t>③流動比率(％)</t>
    <rPh sb="1" eb="3">
      <t>リュウドウ</t>
    </rPh>
    <rPh sb="3" eb="5">
      <t>ヒリツ</t>
    </rPh>
    <phoneticPr fontId="5"/>
  </si>
  <si>
    <t>④企業債残高対事業規模比率(％)</t>
    <phoneticPr fontId="5"/>
  </si>
  <si>
    <t>⑤経費回収率(％)</t>
    <phoneticPr fontId="5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</si>
  <si>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5"/>
  </si>
  <si>
    <t>⑦施設利用率(％)</t>
    <rPh sb="1" eb="3">
      <t>シセツ</t>
    </rPh>
    <rPh sb="3" eb="6">
      <t>リヨウリツ</t>
    </rPh>
    <phoneticPr fontId="5"/>
  </si>
  <si>
    <t>⑧水洗化率(％)</t>
    <phoneticPr fontId="5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</si>
  <si>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5"/>
  </si>
  <si>
    <t>②管渠老朽化率(％)</t>
    <phoneticPr fontId="5"/>
  </si>
  <si>
    <t>③管渠改善率(％)</t>
    <phoneticPr fontId="5"/>
  </si>
  <si>
    <t>小項目</t>
    <rPh sb="0" eb="3">
      <t>ショウコウモク</t>
    </rPh>
    <phoneticPr fontId="5"/>
  </si>
  <si>
    <t>都道府県名</t>
    <rPh sb="0" eb="4">
      <t>トドウフケン</t>
    </rPh>
    <rPh sb="4" eb="5">
      <t>メイ</t>
    </rPh>
    <phoneticPr fontId="5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</si>
  <si>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</si>
  <si>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</si>
  <si>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</si>
  <si>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類似団体</t>
    <rPh sb="0" eb="2">
      <t>ルイジ</t>
    </rPh>
    <rPh sb="2" eb="4">
      <t>ダンタイ</t>
    </rPh>
    <phoneticPr fontId="5"/>
  </si>
  <si>
    <t>資金不足比率</t>
    <rPh sb="0" eb="2">
      <t>シキン</t>
    </rPh>
    <rPh sb="2" eb="4">
      <t>フソク</t>
    </rPh>
    <rPh sb="4" eb="6">
      <t>ヒリツ</t>
    </rPh>
    <phoneticPr fontId="5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</si>
  <si>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</si>
  <si>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普及率</t>
    <rPh sb="0" eb="2">
      <t>フキュウ</t>
    </rPh>
    <rPh sb="2" eb="3">
      <t>リツ</t>
    </rPh>
    <phoneticPr fontId="5"/>
  </si>
  <si>
    <t>有収率</t>
    <rPh sb="0" eb="1">
      <t>ユウ</t>
    </rPh>
    <rPh sb="1" eb="3">
      <t>シュウリツ</t>
    </rPh>
    <phoneticPr fontId="5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</si>
  <si>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5"/>
  </si>
  <si>
    <t>人口</t>
    <rPh sb="0" eb="2">
      <t>ジンコウ</t>
    </rPh>
    <phoneticPr fontId="5"/>
  </si>
  <si>
    <t>面積</t>
    <rPh sb="0" eb="2">
      <t>メンセキ</t>
    </rPh>
    <phoneticPr fontId="5"/>
  </si>
  <si>
    <t>人口密度</t>
    <rPh sb="0" eb="2">
      <t>ジンコウ</t>
    </rPh>
    <rPh sb="2" eb="4">
      <t>ミツド</t>
    </rPh>
    <phoneticPr fontId="5"/>
  </si>
  <si>
    <t>処理区域内人口</t>
  </si>
  <si>
    <t>処理区域面積</t>
  </si>
  <si>
    <t>処理区域内人口密度</t>
  </si>
  <si>
    <t>比率(N-4)</t>
    <rPh sb="0" eb="2">
      <t>ヒリツ</t>
    </rPh>
    <phoneticPr fontId="5"/>
  </si>
  <si>
    <t>比率(N-3)</t>
    <rPh sb="0" eb="2">
      <t>ヒリツ</t>
    </rPh>
    <phoneticPr fontId="5"/>
  </si>
  <si>
    <t>比率(N-2)</t>
    <rPh sb="0" eb="2">
      <t>ヒリツ</t>
    </rPh>
    <phoneticPr fontId="5"/>
  </si>
  <si>
    <t>比率(N-1)</t>
    <rPh sb="0" eb="2">
      <t>ヒリツ</t>
    </rPh>
    <phoneticPr fontId="5"/>
  </si>
  <si>
    <t>比率(N)</t>
    <rPh sb="0" eb="2">
      <t>ヒリツ</t>
    </rPh>
    <phoneticPr fontId="5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</si>
  <si>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</si>
  <si>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</si>
  <si>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</si>
  <si>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</si>
  <si>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</si>
  <si>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5"/>
  </si>
  <si>
    <t>全国平均</t>
  </si>
  <si>
    <t>参照用</t>
    <rPh sb="0" eb="3">
      <t>サンショウヨウ</t>
    </rPh>
    <phoneticPr fontId="5"/>
  </si>
  <si>
    <t>島根県　隠岐の島町</t>
  </si>
  <si>
    <t>法非適用</t>
  </si>
  <si>
    <t>下水道事業</t>
  </si>
  <si>
    <t>公共下水道</t>
  </si>
  <si>
    <t>Cc3</t>
  </si>
  <si>
    <t>-</t>
  </si>
  <si>
    <t>該当数値なし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</si>
  <si>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</si>
  <si>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</si>
  <si>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</si>
  <si>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</si>
  <si>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</si>
  <si>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①100％超で推移しているが、使用料以外の収入に依存している部分が大きい。　　　　　　　　　　　　　　　　　　　　　④類似団体に比較して高いが、改善傾向にある。　　　⑤類似団体に比較して低いが、改善傾向にある。　　⑥類似団体に比較して高いが、改善傾向にある。　　⑦類似団体に比較して低いが、改善傾向にある。　　⑧類似団体に比較して低いが、改善傾向にある。　　　　　　　　　　　　　　　　　　　　　供用開始が平成21年度と新しく、また、現在も処理場・管渠の整備が進行中のため類似団体に比較して悪いが、改善傾向にある。</t>
    <rPh sb="5" eb="6">
      <t>チョウ</t>
    </rPh>
    <rPh sb="7" eb="9">
      <t>スイイ</t>
    </rPh>
    <rPh sb="59" eb="61">
      <t>ルイジ</t>
    </rPh>
    <rPh sb="61" eb="63">
      <t>ダンタイ</t>
    </rPh>
    <rPh sb="64" eb="66">
      <t>ヒカク</t>
    </rPh>
    <rPh sb="68" eb="69">
      <t>タカ</t>
    </rPh>
    <rPh sb="72" eb="74">
      <t>カイゼン</t>
    </rPh>
    <rPh sb="74" eb="76">
      <t>ケイコウ</t>
    </rPh>
    <rPh sb="93" eb="94">
      <t>ヒク</t>
    </rPh>
    <rPh sb="198" eb="200">
      <t>キョウヨウ</t>
    </rPh>
    <rPh sb="200" eb="202">
      <t>カイシ</t>
    </rPh>
    <rPh sb="203" eb="205">
      <t>ヘイセイ</t>
    </rPh>
    <rPh sb="207" eb="209">
      <t>ネンド</t>
    </rPh>
    <rPh sb="210" eb="211">
      <t>アタラ</t>
    </rPh>
    <rPh sb="217" eb="219">
      <t>ゲンザイ</t>
    </rPh>
    <rPh sb="220" eb="223">
      <t>ショリジョウ</t>
    </rPh>
    <rPh sb="224" eb="226">
      <t>カンキョ</t>
    </rPh>
    <rPh sb="227" eb="229">
      <t>セイビ</t>
    </rPh>
    <rPh sb="230" eb="232">
      <t>シンコウ</t>
    </rPh>
    <rPh sb="232" eb="233">
      <t>チュウ</t>
    </rPh>
    <rPh sb="236" eb="238">
      <t>ルイジ</t>
    </rPh>
    <rPh sb="238" eb="240">
      <t>ダンタイ</t>
    </rPh>
    <rPh sb="241" eb="243">
      <t>ヒカク</t>
    </rPh>
    <rPh sb="245" eb="246">
      <t>ワル</t>
    </rPh>
    <rPh sb="249" eb="251">
      <t>カイゼン</t>
    </rPh>
    <rPh sb="251" eb="253">
      <t>ケイコウ</t>
    </rPh>
    <phoneticPr fontId="5"/>
  </si>
  <si>
    <t>③平成21年度からの供用開始で、新しい施設のため耐用年数内であり管渠改善は実施していない。</t>
    <rPh sb="1" eb="3">
      <t>ヘイセイ</t>
    </rPh>
    <rPh sb="5" eb="7">
      <t>ネンド</t>
    </rPh>
    <rPh sb="10" eb="12">
      <t>キョウヨウ</t>
    </rPh>
    <rPh sb="12" eb="14">
      <t>カイシ</t>
    </rPh>
    <rPh sb="16" eb="17">
      <t>アタラ</t>
    </rPh>
    <rPh sb="19" eb="21">
      <t>シセツ</t>
    </rPh>
    <rPh sb="24" eb="26">
      <t>タイヨウ</t>
    </rPh>
    <rPh sb="26" eb="28">
      <t>ネンスウ</t>
    </rPh>
    <rPh sb="28" eb="29">
      <t>ナイ</t>
    </rPh>
    <rPh sb="32" eb="34">
      <t>カンキョ</t>
    </rPh>
    <rPh sb="34" eb="36">
      <t>カイゼン</t>
    </rPh>
    <rPh sb="37" eb="39">
      <t>ジッシ</t>
    </rPh>
    <phoneticPr fontId="5"/>
  </si>
  <si>
    <t>公共下水道事業は、管渠の整備中であり供用開始間もないため、各比率は類似団体に比較して悪く、使用料以外の収入に依存している部分が大きい。今後管渠整備が進み、供用区間の拡大に伴い改善する。　　</t>
    <rPh sb="0" eb="2">
      <t>コウキョウ</t>
    </rPh>
    <rPh sb="2" eb="4">
      <t>ゲスイ</t>
    </rPh>
    <rPh sb="4" eb="5">
      <t>ドウ</t>
    </rPh>
    <rPh sb="5" eb="7">
      <t>ジギョウ</t>
    </rPh>
    <rPh sb="18" eb="20">
      <t>キョウヨウ</t>
    </rPh>
    <rPh sb="20" eb="22">
      <t>カイシ</t>
    </rPh>
    <rPh sb="22" eb="23">
      <t>マ</t>
    </rPh>
    <rPh sb="29" eb="30">
      <t>カク</t>
    </rPh>
    <rPh sb="30" eb="32">
      <t>ヒリツ</t>
    </rPh>
    <rPh sb="33" eb="35">
      <t>ルイジ</t>
    </rPh>
    <rPh sb="35" eb="37">
      <t>ダンタイ</t>
    </rPh>
    <rPh sb="38" eb="40">
      <t>ヒカク</t>
    </rPh>
    <rPh sb="42" eb="43">
      <t>ワル</t>
    </rPh>
    <rPh sb="45" eb="48">
      <t>シヨウリョウ</t>
    </rPh>
    <rPh sb="48" eb="50">
      <t>イガイ</t>
    </rPh>
    <rPh sb="67" eb="69">
      <t>コンゴ</t>
    </rPh>
    <rPh sb="69" eb="71">
      <t>カンキョ</t>
    </rPh>
    <rPh sb="71" eb="73">
      <t>セイビ</t>
    </rPh>
    <rPh sb="74" eb="75">
      <t>スス</t>
    </rPh>
    <rPh sb="77" eb="79">
      <t>キョウヨウ</t>
    </rPh>
    <rPh sb="79" eb="81">
      <t>クカン</t>
    </rPh>
    <rPh sb="82" eb="84">
      <t>カクダイ</t>
    </rPh>
    <rPh sb="85" eb="86">
      <t>トモナ</t>
    </rPh>
    <rPh sb="87" eb="89">
      <t>カイゼン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</si>
</sst>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3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/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8" fillId="0" borderId="0">
      <alignment vertical="center"/>
    </xf>
    <xf numFmtId="0" fontId="17" fillId="0" borderId="0"/>
    <xf numFmtId="0" fontId="18" fillId="0" borderId="0">
      <alignment vertical="center"/>
    </xf>
    <xf numFmtId="0" fontId="2" fillId="0" borderId="0">
      <alignment vertical="center"/>
    </xf>
    <xf numFmtId="0" fontId="17" fillId="0" borderId="0"/>
    <xf numFmtId="0" fontId="19" fillId="0" borderId="0"/>
    <xf numFmtId="0" fontId="20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8" fillId="0" borderId="0">
      <alignment vertical="center"/>
    </xf>
    <xf numFmtId="0" fontId="19" fillId="0" borderId="0"/>
    <xf numFmtId="0" fontId="21" fillId="0" borderId="0">
      <alignment vertical="center"/>
    </xf>
    <xf numFmtId="0" fontId="22" fillId="0" borderId="0"/>
    <xf numFmtId="6" fontId="17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8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6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7" xfId="0" applyFont="1" applyBorder="1">
      <alignment vertical="center"/>
    </xf>
    <xf numFmtId="0" fontId="14" fillId="0" borderId="0" xfId="0" applyFont="1" applyBorder="1">
      <alignment vertical="center"/>
    </xf>
    <xf numFmtId="0" fontId="15" fillId="0" borderId="0" xfId="0" applyFont="1" applyBorder="1" applyAlignment="1">
      <alignment horizontal="center" vertical="center"/>
    </xf>
    <xf numFmtId="0" fontId="6" fillId="0" borderId="8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9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49" fontId="4" fillId="0" borderId="1" xfId="0" applyNumberFormat="1" applyFont="1" applyBorder="1" applyAlignment="1" applyProtection="1">
      <alignment horizontal="left" vertical="center"/>
      <protection hidden="1"/>
    </xf>
    <xf numFmtId="0" fontId="4" fillId="2" borderId="2" xfId="0" applyFont="1" applyFill="1" applyBorder="1" applyAlignment="1">
      <alignment horizontal="center" vertical="center" shrinkToFit="1"/>
    </xf>
    <xf numFmtId="177" fontId="6" fillId="0" borderId="2" xfId="0" applyNumberFormat="1" applyFont="1" applyBorder="1" applyAlignment="1" applyProtection="1">
      <alignment horizontal="center" vertical="center"/>
      <protection hidden="1"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/>
      <protection hidden="1"/>
    </xf>
    <xf numFmtId="176" fontId="6" fillId="0" borderId="2" xfId="0" applyNumberFormat="1" applyFont="1" applyBorder="1" applyAlignment="1" applyProtection="1">
      <alignment horizontal="center" vertical="center"/>
      <protection hidden="1"/>
    </xf>
    <xf numFmtId="0" fontId="12" fillId="0" borderId="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4">
    <cellStyle name="桁区切り" xfId="1" builtinId="6"/>
    <cellStyle name="桁区切り 2" xfId="2"/>
    <cellStyle name="桁区切り 3" xfId="3"/>
    <cellStyle name="桁区切り 3 2" xfId="4"/>
    <cellStyle name="通貨 2" xfId="5"/>
    <cellStyle name="通貨 2 2" xfId="20"/>
    <cellStyle name="標準" xfId="0" builtinId="0"/>
    <cellStyle name="標準 2" xfId="6"/>
    <cellStyle name="標準 2 2" xfId="7"/>
    <cellStyle name="標準 2 3" xfId="8"/>
    <cellStyle name="標準 2 3 2" xfId="9"/>
    <cellStyle name="標準 2 3 3" xfId="22"/>
    <cellStyle name="標準 2 4" xfId="10"/>
    <cellStyle name="標準 2 5" xfId="21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4 2" xfId="23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2888528"/>
        <c:axId val="312886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0.14000000000000001</c:v>
                </c:pt>
                <c:pt idx="1">
                  <c:v>0.18</c:v>
                </c:pt>
                <c:pt idx="2">
                  <c:v>0.18</c:v>
                </c:pt>
                <c:pt idx="3">
                  <c:v>0.19</c:v>
                </c:pt>
                <c:pt idx="4">
                  <c:v>0.16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888528"/>
        <c:axId val="312886176"/>
      </c:lineChart>
      <c:dateAx>
        <c:axId val="312888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2886176"/>
        <c:crosses val="autoZero"/>
        <c:auto val="1"/>
        <c:lblOffset val="100"/>
        <c:baseTimeUnit val="years"/>
      </c:dateAx>
      <c:valAx>
        <c:axId val="312886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28885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8.33</c:v>
                </c:pt>
                <c:pt idx="1">
                  <c:v>15.35</c:v>
                </c:pt>
                <c:pt idx="2">
                  <c:v>23.68</c:v>
                </c:pt>
                <c:pt idx="3">
                  <c:v>32.92</c:v>
                </c:pt>
                <c:pt idx="4">
                  <c:v>37.78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2886568"/>
        <c:axId val="312887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39.770000000000003</c:v>
                </c:pt>
                <c:pt idx="1">
                  <c:v>38.950000000000003</c:v>
                </c:pt>
                <c:pt idx="2">
                  <c:v>40.07</c:v>
                </c:pt>
                <c:pt idx="3">
                  <c:v>39.92</c:v>
                </c:pt>
                <c:pt idx="4">
                  <c:v>41.63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886568"/>
        <c:axId val="312887352"/>
      </c:lineChart>
      <c:dateAx>
        <c:axId val="3128865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2887352"/>
        <c:crosses val="autoZero"/>
        <c:auto val="1"/>
        <c:lblOffset val="100"/>
        <c:baseTimeUnit val="years"/>
      </c:dateAx>
      <c:valAx>
        <c:axId val="3128873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28865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40.25</c:v>
                </c:pt>
                <c:pt idx="1">
                  <c:v>44.16</c:v>
                </c:pt>
                <c:pt idx="2">
                  <c:v>52.71</c:v>
                </c:pt>
                <c:pt idx="3">
                  <c:v>52.52</c:v>
                </c:pt>
                <c:pt idx="4">
                  <c:v>52.27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4832888"/>
        <c:axId val="314833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65.66</c:v>
                </c:pt>
                <c:pt idx="1">
                  <c:v>65.599999999999994</c:v>
                </c:pt>
                <c:pt idx="2">
                  <c:v>66</c:v>
                </c:pt>
                <c:pt idx="3">
                  <c:v>65.86</c:v>
                </c:pt>
                <c:pt idx="4">
                  <c:v>66.33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4832888"/>
        <c:axId val="314833672"/>
      </c:lineChart>
      <c:dateAx>
        <c:axId val="314832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4833672"/>
        <c:crosses val="autoZero"/>
        <c:auto val="1"/>
        <c:lblOffset val="100"/>
        <c:baseTimeUnit val="years"/>
      </c:dateAx>
      <c:valAx>
        <c:axId val="3148336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48328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67.569999999999993</c:v>
                </c:pt>
                <c:pt idx="1">
                  <c:v>99.93</c:v>
                </c:pt>
                <c:pt idx="2">
                  <c:v>99.98</c:v>
                </c:pt>
                <c:pt idx="3">
                  <c:v>100.05</c:v>
                </c:pt>
                <c:pt idx="4">
                  <c:v>100.87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2888136"/>
        <c:axId val="312883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888136"/>
        <c:axId val="312883432"/>
      </c:lineChart>
      <c:dateAx>
        <c:axId val="312888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2883432"/>
        <c:crosses val="autoZero"/>
        <c:auto val="1"/>
        <c:lblOffset val="100"/>
        <c:baseTimeUnit val="years"/>
      </c:dateAx>
      <c:valAx>
        <c:axId val="312883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28881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2885392"/>
        <c:axId val="3128857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885392"/>
        <c:axId val="312885784"/>
      </c:lineChart>
      <c:dateAx>
        <c:axId val="3128853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2885784"/>
        <c:crosses val="autoZero"/>
        <c:auto val="1"/>
        <c:lblOffset val="100"/>
        <c:baseTimeUnit val="years"/>
      </c:dateAx>
      <c:valAx>
        <c:axId val="3128857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28853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2887744"/>
        <c:axId val="3128822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887744"/>
        <c:axId val="312882256"/>
      </c:lineChart>
      <c:dateAx>
        <c:axId val="3128877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2882256"/>
        <c:crosses val="autoZero"/>
        <c:auto val="1"/>
        <c:lblOffset val="100"/>
        <c:baseTimeUnit val="years"/>
      </c:dateAx>
      <c:valAx>
        <c:axId val="3128822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28877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4352376"/>
        <c:axId val="314353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4352376"/>
        <c:axId val="314353944"/>
      </c:lineChart>
      <c:dateAx>
        <c:axId val="3143523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4353944"/>
        <c:crosses val="autoZero"/>
        <c:auto val="1"/>
        <c:lblOffset val="100"/>
        <c:baseTimeUnit val="years"/>
      </c:dateAx>
      <c:valAx>
        <c:axId val="3143539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43523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4351984"/>
        <c:axId val="314354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4351984"/>
        <c:axId val="314354336"/>
      </c:lineChart>
      <c:dateAx>
        <c:axId val="3143519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4354336"/>
        <c:crosses val="autoZero"/>
        <c:auto val="1"/>
        <c:lblOffset val="100"/>
        <c:baseTimeUnit val="years"/>
      </c:dateAx>
      <c:valAx>
        <c:axId val="314354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43519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7228.13</c:v>
                </c:pt>
                <c:pt idx="1">
                  <c:v>5981.76</c:v>
                </c:pt>
                <c:pt idx="2">
                  <c:v>3705.6</c:v>
                </c:pt>
                <c:pt idx="3">
                  <c:v>2884.62</c:v>
                </c:pt>
                <c:pt idx="4">
                  <c:v>2347.96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4350024"/>
        <c:axId val="314349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1882.66</c:v>
                </c:pt>
                <c:pt idx="1">
                  <c:v>1749.66</c:v>
                </c:pt>
                <c:pt idx="2">
                  <c:v>1574.53</c:v>
                </c:pt>
                <c:pt idx="3">
                  <c:v>1506.51</c:v>
                </c:pt>
                <c:pt idx="4">
                  <c:v>1315.67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4350024"/>
        <c:axId val="314349632"/>
      </c:lineChart>
      <c:dateAx>
        <c:axId val="3143500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4349632"/>
        <c:crosses val="autoZero"/>
        <c:auto val="1"/>
        <c:lblOffset val="100"/>
        <c:baseTimeUnit val="years"/>
      </c:dateAx>
      <c:valAx>
        <c:axId val="3143496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43500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10.56</c:v>
                </c:pt>
                <c:pt idx="1">
                  <c:v>15.89</c:v>
                </c:pt>
                <c:pt idx="2">
                  <c:v>23.61</c:v>
                </c:pt>
                <c:pt idx="3">
                  <c:v>34.99</c:v>
                </c:pt>
                <c:pt idx="4">
                  <c:v>41.79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4351592"/>
        <c:axId val="314347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54.67</c:v>
                </c:pt>
                <c:pt idx="1">
                  <c:v>54.46</c:v>
                </c:pt>
                <c:pt idx="2">
                  <c:v>57.36</c:v>
                </c:pt>
                <c:pt idx="3">
                  <c:v>57.33</c:v>
                </c:pt>
                <c:pt idx="4">
                  <c:v>60.78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4351592"/>
        <c:axId val="314347280"/>
      </c:lineChart>
      <c:dateAx>
        <c:axId val="314351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4347280"/>
        <c:crosses val="autoZero"/>
        <c:auto val="1"/>
        <c:lblOffset val="100"/>
        <c:baseTimeUnit val="years"/>
      </c:dateAx>
      <c:valAx>
        <c:axId val="314347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4351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1958.45</c:v>
                </c:pt>
                <c:pt idx="1">
                  <c:v>1334.82</c:v>
                </c:pt>
                <c:pt idx="2">
                  <c:v>943.73</c:v>
                </c:pt>
                <c:pt idx="3">
                  <c:v>637.41999999999996</c:v>
                </c:pt>
                <c:pt idx="4">
                  <c:v>545.62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4350808"/>
        <c:axId val="3143512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290.26</c:v>
                </c:pt>
                <c:pt idx="1">
                  <c:v>293.08999999999997</c:v>
                </c:pt>
                <c:pt idx="2">
                  <c:v>279.91000000000003</c:v>
                </c:pt>
                <c:pt idx="3">
                  <c:v>284.52999999999997</c:v>
                </c:pt>
                <c:pt idx="4">
                  <c:v>276.26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4350808"/>
        <c:axId val="314351200"/>
      </c:lineChart>
      <c:dateAx>
        <c:axId val="3143508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4351200"/>
        <c:crosses val="autoZero"/>
        <c:auto val="1"/>
        <c:lblOffset val="100"/>
        <c:baseTimeUnit val="years"/>
      </c:dateAx>
      <c:valAx>
        <c:axId val="3143512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43508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【776.35】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【94.57】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【60.35】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【142.28】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【96.57】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X58" zoomScaleNormal="100" workbookViewId="0">
      <selection activeCell="CA68" sqref="CA68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島根県　隠岐の島町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公共下水道</v>
      </c>
      <c r="Q8" s="46"/>
      <c r="R8" s="46"/>
      <c r="S8" s="46"/>
      <c r="T8" s="46"/>
      <c r="U8" s="46"/>
      <c r="V8" s="46"/>
      <c r="W8" s="46" t="str">
        <f>データ!L6</f>
        <v>Cc3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14996</v>
      </c>
      <c r="AM8" s="47"/>
      <c r="AN8" s="47"/>
      <c r="AO8" s="47"/>
      <c r="AP8" s="47"/>
      <c r="AQ8" s="47"/>
      <c r="AR8" s="47"/>
      <c r="AS8" s="47"/>
      <c r="AT8" s="43">
        <f>データ!S6</f>
        <v>242.83</v>
      </c>
      <c r="AU8" s="43"/>
      <c r="AV8" s="43"/>
      <c r="AW8" s="43"/>
      <c r="AX8" s="43"/>
      <c r="AY8" s="43"/>
      <c r="AZ8" s="43"/>
      <c r="BA8" s="43"/>
      <c r="BB8" s="43">
        <f>データ!T6</f>
        <v>61.76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23.64</v>
      </c>
      <c r="Q10" s="43"/>
      <c r="R10" s="43"/>
      <c r="S10" s="43"/>
      <c r="T10" s="43"/>
      <c r="U10" s="43"/>
      <c r="V10" s="43"/>
      <c r="W10" s="43">
        <f>データ!P6</f>
        <v>104.17</v>
      </c>
      <c r="X10" s="43"/>
      <c r="Y10" s="43"/>
      <c r="Z10" s="43"/>
      <c r="AA10" s="43"/>
      <c r="AB10" s="43"/>
      <c r="AC10" s="43"/>
      <c r="AD10" s="47">
        <f>データ!Q6</f>
        <v>3781</v>
      </c>
      <c r="AE10" s="47"/>
      <c r="AF10" s="47"/>
      <c r="AG10" s="47"/>
      <c r="AH10" s="47"/>
      <c r="AI10" s="47"/>
      <c r="AJ10" s="47"/>
      <c r="AK10" s="2"/>
      <c r="AL10" s="47">
        <f>データ!U6</f>
        <v>3522</v>
      </c>
      <c r="AM10" s="47"/>
      <c r="AN10" s="47"/>
      <c r="AO10" s="47"/>
      <c r="AP10" s="47"/>
      <c r="AQ10" s="47"/>
      <c r="AR10" s="47"/>
      <c r="AS10" s="47"/>
      <c r="AT10" s="43">
        <f>データ!V6</f>
        <v>1.07</v>
      </c>
      <c r="AU10" s="43"/>
      <c r="AV10" s="43"/>
      <c r="AW10" s="43"/>
      <c r="AX10" s="43"/>
      <c r="AY10" s="43"/>
      <c r="AZ10" s="43"/>
      <c r="BA10" s="43"/>
      <c r="BB10" s="43">
        <f>データ!W6</f>
        <v>3291.59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7" t="s">
        <v>108</v>
      </c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9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7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9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7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9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7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9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7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9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7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9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7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9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7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9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7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9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7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9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7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9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7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9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7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7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9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7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9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7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9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7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9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7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9"/>
    </row>
    <row r="34" spans="1:78" ht="13.5" customHeight="1">
      <c r="A34" s="2"/>
      <c r="B34" s="16"/>
      <c r="C34" s="66" t="s">
        <v>26</v>
      </c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19"/>
      <c r="R34" s="66" t="s">
        <v>27</v>
      </c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19"/>
      <c r="AG34" s="66" t="s">
        <v>28</v>
      </c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19"/>
      <c r="AV34" s="66" t="s">
        <v>29</v>
      </c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18"/>
      <c r="BK34" s="2"/>
      <c r="BL34" s="67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9"/>
    </row>
    <row r="35" spans="1:78" ht="13.5" customHeight="1">
      <c r="A35" s="2"/>
      <c r="B35" s="1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19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19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19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18"/>
      <c r="BK35" s="2"/>
      <c r="BL35" s="67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9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7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9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7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9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7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9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7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9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7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9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7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9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7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9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7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8"/>
      <c r="BX43" s="68"/>
      <c r="BY43" s="68"/>
      <c r="BZ43" s="69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0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2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7" t="s">
        <v>109</v>
      </c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9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7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9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7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BY49" s="68"/>
      <c r="BZ49" s="69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7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9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7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8"/>
      <c r="BX51" s="68"/>
      <c r="BY51" s="68"/>
      <c r="BZ51" s="69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7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9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7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8"/>
      <c r="BX53" s="68"/>
      <c r="BY53" s="68"/>
      <c r="BZ53" s="69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7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68"/>
      <c r="BY54" s="68"/>
      <c r="BZ54" s="69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7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8"/>
      <c r="BX55" s="68"/>
      <c r="BY55" s="68"/>
      <c r="BZ55" s="69"/>
    </row>
    <row r="56" spans="1:78" ht="13.5" customHeight="1">
      <c r="A56" s="2"/>
      <c r="B56" s="16"/>
      <c r="C56" s="66" t="s">
        <v>31</v>
      </c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19"/>
      <c r="R56" s="66" t="s">
        <v>32</v>
      </c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19"/>
      <c r="AG56" s="66" t="s">
        <v>33</v>
      </c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19"/>
      <c r="AV56" s="66" t="s">
        <v>34</v>
      </c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18"/>
      <c r="BK56" s="2"/>
      <c r="BL56" s="67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  <c r="BY56" s="68"/>
      <c r="BZ56" s="69"/>
    </row>
    <row r="57" spans="1:78" ht="13.5" customHeight="1">
      <c r="A57" s="2"/>
      <c r="B57" s="1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19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19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19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18"/>
      <c r="BK57" s="2"/>
      <c r="BL57" s="67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8"/>
      <c r="BX57" s="68"/>
      <c r="BY57" s="68"/>
      <c r="BZ57" s="69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7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68"/>
      <c r="BY58" s="68"/>
      <c r="BZ58" s="69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7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8"/>
      <c r="BX59" s="68"/>
      <c r="BY59" s="68"/>
      <c r="BZ59" s="69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7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8"/>
      <c r="BX60" s="68"/>
      <c r="BY60" s="68"/>
      <c r="BZ60" s="69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7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8"/>
      <c r="BX61" s="68"/>
      <c r="BY61" s="68"/>
      <c r="BZ61" s="69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7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8"/>
      <c r="BX62" s="68"/>
      <c r="BY62" s="68"/>
      <c r="BZ62" s="69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70"/>
      <c r="BM63" s="71"/>
      <c r="BN63" s="71"/>
      <c r="BO63" s="71"/>
      <c r="BP63" s="71"/>
      <c r="BQ63" s="71"/>
      <c r="BR63" s="71"/>
      <c r="BS63" s="71"/>
      <c r="BT63" s="71"/>
      <c r="BU63" s="71"/>
      <c r="BV63" s="71"/>
      <c r="BW63" s="71"/>
      <c r="BX63" s="71"/>
      <c r="BY63" s="71"/>
      <c r="BZ63" s="72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7" t="s">
        <v>110</v>
      </c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8"/>
      <c r="BX66" s="68"/>
      <c r="BY66" s="68"/>
      <c r="BZ66" s="69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7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8"/>
      <c r="BX67" s="68"/>
      <c r="BY67" s="68"/>
      <c r="BZ67" s="69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7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8"/>
      <c r="BX68" s="68"/>
      <c r="BY68" s="68"/>
      <c r="BZ68" s="69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7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8"/>
      <c r="BX69" s="68"/>
      <c r="BY69" s="68"/>
      <c r="BZ69" s="69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7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8"/>
      <c r="BX70" s="68"/>
      <c r="BY70" s="68"/>
      <c r="BZ70" s="69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7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9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7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8"/>
      <c r="BX72" s="68"/>
      <c r="BY72" s="68"/>
      <c r="BZ72" s="69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7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8"/>
      <c r="BX73" s="68"/>
      <c r="BY73" s="68"/>
      <c r="BZ73" s="69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7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  <c r="BZ74" s="69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7"/>
      <c r="BM75" s="68"/>
      <c r="BN75" s="68"/>
      <c r="BO75" s="68"/>
      <c r="BP75" s="68"/>
      <c r="BQ75" s="68"/>
      <c r="BR75" s="68"/>
      <c r="BS75" s="68"/>
      <c r="BT75" s="68"/>
      <c r="BU75" s="68"/>
      <c r="BV75" s="68"/>
      <c r="BW75" s="68"/>
      <c r="BX75" s="68"/>
      <c r="BY75" s="68"/>
      <c r="BZ75" s="69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7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8"/>
      <c r="BX76" s="68"/>
      <c r="BY76" s="68"/>
      <c r="BZ76" s="69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7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8"/>
      <c r="BY77" s="68"/>
      <c r="BZ77" s="69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7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  <c r="BZ78" s="69"/>
    </row>
    <row r="79" spans="1:78" ht="13.5" customHeight="1">
      <c r="A79" s="2"/>
      <c r="B79" s="16"/>
      <c r="C79" s="66" t="s">
        <v>37</v>
      </c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19"/>
      <c r="V79" s="19"/>
      <c r="W79" s="66" t="s">
        <v>38</v>
      </c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19"/>
      <c r="AP79" s="19"/>
      <c r="AQ79" s="66" t="s">
        <v>39</v>
      </c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17"/>
      <c r="BJ79" s="18"/>
      <c r="BK79" s="2"/>
      <c r="BL79" s="67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8"/>
      <c r="BX79" s="68"/>
      <c r="BY79" s="68"/>
      <c r="BZ79" s="69"/>
    </row>
    <row r="80" spans="1:78" ht="13.5" customHeight="1">
      <c r="A80" s="2"/>
      <c r="B80" s="1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19"/>
      <c r="V80" s="19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19"/>
      <c r="AP80" s="19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17"/>
      <c r="BJ80" s="18"/>
      <c r="BK80" s="2"/>
      <c r="BL80" s="67"/>
      <c r="BM80" s="68"/>
      <c r="BN80" s="68"/>
      <c r="BO80" s="68"/>
      <c r="BP80" s="68"/>
      <c r="BQ80" s="68"/>
      <c r="BR80" s="68"/>
      <c r="BS80" s="68"/>
      <c r="BT80" s="68"/>
      <c r="BU80" s="68"/>
      <c r="BV80" s="68"/>
      <c r="BW80" s="68"/>
      <c r="BX80" s="68"/>
      <c r="BY80" s="68"/>
      <c r="BZ80" s="69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7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8"/>
      <c r="BX81" s="68"/>
      <c r="BY81" s="68"/>
      <c r="BZ81" s="69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0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2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60:BJ61"/>
    <mergeCell ref="BL47:BZ63"/>
    <mergeCell ref="BL64:BZ65"/>
    <mergeCell ref="C79:T80"/>
    <mergeCell ref="W79:AN80"/>
    <mergeCell ref="AQ79:BH80"/>
    <mergeCell ref="BL66:BZ82"/>
    <mergeCell ref="BL45:BZ46"/>
    <mergeCell ref="C56:P57"/>
    <mergeCell ref="R56:AE57"/>
    <mergeCell ref="AG56:AT57"/>
    <mergeCell ref="AV56:BI57"/>
    <mergeCell ref="BL11:BZ13"/>
    <mergeCell ref="B14:BJ15"/>
    <mergeCell ref="BL14:BZ15"/>
    <mergeCell ref="C34:P35"/>
    <mergeCell ref="R34:AE35"/>
    <mergeCell ref="AG34:AT35"/>
    <mergeCell ref="AV34:BI35"/>
    <mergeCell ref="BL16:BZ44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2014</v>
      </c>
      <c r="C6" s="31">
        <f t="shared" ref="C6:W6" si="3">C7</f>
        <v>325287</v>
      </c>
      <c r="D6" s="31">
        <f t="shared" si="3"/>
        <v>47</v>
      </c>
      <c r="E6" s="31">
        <f t="shared" si="3"/>
        <v>17</v>
      </c>
      <c r="F6" s="31">
        <f t="shared" si="3"/>
        <v>1</v>
      </c>
      <c r="G6" s="31">
        <f t="shared" si="3"/>
        <v>0</v>
      </c>
      <c r="H6" s="31" t="str">
        <f t="shared" si="3"/>
        <v>島根県　隠岐の島町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公共下水道</v>
      </c>
      <c r="L6" s="31" t="str">
        <f t="shared" si="3"/>
        <v>Cc3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23.64</v>
      </c>
      <c r="P6" s="32">
        <f t="shared" si="3"/>
        <v>104.17</v>
      </c>
      <c r="Q6" s="32">
        <f t="shared" si="3"/>
        <v>3781</v>
      </c>
      <c r="R6" s="32">
        <f t="shared" si="3"/>
        <v>14996</v>
      </c>
      <c r="S6" s="32">
        <f t="shared" si="3"/>
        <v>242.83</v>
      </c>
      <c r="T6" s="32">
        <f t="shared" si="3"/>
        <v>61.76</v>
      </c>
      <c r="U6" s="32">
        <f t="shared" si="3"/>
        <v>3522</v>
      </c>
      <c r="V6" s="32">
        <f t="shared" si="3"/>
        <v>1.07</v>
      </c>
      <c r="W6" s="32">
        <f t="shared" si="3"/>
        <v>3291.59</v>
      </c>
      <c r="X6" s="33">
        <f>IF(X7="",NA(),X7)</f>
        <v>67.569999999999993</v>
      </c>
      <c r="Y6" s="33">
        <f t="shared" ref="Y6:AG6" si="4">IF(Y7="",NA(),Y7)</f>
        <v>99.93</v>
      </c>
      <c r="Z6" s="33">
        <f t="shared" si="4"/>
        <v>99.98</v>
      </c>
      <c r="AA6" s="33">
        <f t="shared" si="4"/>
        <v>100.05</v>
      </c>
      <c r="AB6" s="33">
        <f t="shared" si="4"/>
        <v>100.87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7228.13</v>
      </c>
      <c r="BF6" s="33">
        <f t="shared" ref="BF6:BN6" si="7">IF(BF7="",NA(),BF7)</f>
        <v>5981.76</v>
      </c>
      <c r="BG6" s="33">
        <f t="shared" si="7"/>
        <v>3705.6</v>
      </c>
      <c r="BH6" s="33">
        <f t="shared" si="7"/>
        <v>2884.62</v>
      </c>
      <c r="BI6" s="33">
        <f t="shared" si="7"/>
        <v>2347.96</v>
      </c>
      <c r="BJ6" s="33">
        <f t="shared" si="7"/>
        <v>1882.66</v>
      </c>
      <c r="BK6" s="33">
        <f t="shared" si="7"/>
        <v>1749.66</v>
      </c>
      <c r="BL6" s="33">
        <f t="shared" si="7"/>
        <v>1574.53</v>
      </c>
      <c r="BM6" s="33">
        <f t="shared" si="7"/>
        <v>1506.51</v>
      </c>
      <c r="BN6" s="33">
        <f t="shared" si="7"/>
        <v>1315.67</v>
      </c>
      <c r="BO6" s="32" t="str">
        <f>IF(BO7="","",IF(BO7="-","【-】","【"&amp;SUBSTITUTE(TEXT(BO7,"#,##0.00"),"-","△")&amp;"】"))</f>
        <v>【776.35】</v>
      </c>
      <c r="BP6" s="33">
        <f>IF(BP7="",NA(),BP7)</f>
        <v>10.56</v>
      </c>
      <c r="BQ6" s="33">
        <f t="shared" ref="BQ6:BY6" si="8">IF(BQ7="",NA(),BQ7)</f>
        <v>15.89</v>
      </c>
      <c r="BR6" s="33">
        <f t="shared" si="8"/>
        <v>23.61</v>
      </c>
      <c r="BS6" s="33">
        <f t="shared" si="8"/>
        <v>34.99</v>
      </c>
      <c r="BT6" s="33">
        <f t="shared" si="8"/>
        <v>41.79</v>
      </c>
      <c r="BU6" s="33">
        <f t="shared" si="8"/>
        <v>54.67</v>
      </c>
      <c r="BV6" s="33">
        <f t="shared" si="8"/>
        <v>54.46</v>
      </c>
      <c r="BW6" s="33">
        <f t="shared" si="8"/>
        <v>57.36</v>
      </c>
      <c r="BX6" s="33">
        <f t="shared" si="8"/>
        <v>57.33</v>
      </c>
      <c r="BY6" s="33">
        <f t="shared" si="8"/>
        <v>60.78</v>
      </c>
      <c r="BZ6" s="32" t="str">
        <f>IF(BZ7="","",IF(BZ7="-","【-】","【"&amp;SUBSTITUTE(TEXT(BZ7,"#,##0.00"),"-","△")&amp;"】"))</f>
        <v>【96.57】</v>
      </c>
      <c r="CA6" s="33">
        <f>IF(CA7="",NA(),CA7)</f>
        <v>1958.45</v>
      </c>
      <c r="CB6" s="33">
        <f t="shared" ref="CB6:CJ6" si="9">IF(CB7="",NA(),CB7)</f>
        <v>1334.82</v>
      </c>
      <c r="CC6" s="33">
        <f t="shared" si="9"/>
        <v>943.73</v>
      </c>
      <c r="CD6" s="33">
        <f t="shared" si="9"/>
        <v>637.41999999999996</v>
      </c>
      <c r="CE6" s="33">
        <f t="shared" si="9"/>
        <v>545.62</v>
      </c>
      <c r="CF6" s="33">
        <f t="shared" si="9"/>
        <v>290.26</v>
      </c>
      <c r="CG6" s="33">
        <f t="shared" si="9"/>
        <v>293.08999999999997</v>
      </c>
      <c r="CH6" s="33">
        <f t="shared" si="9"/>
        <v>279.91000000000003</v>
      </c>
      <c r="CI6" s="33">
        <f t="shared" si="9"/>
        <v>284.52999999999997</v>
      </c>
      <c r="CJ6" s="33">
        <f t="shared" si="9"/>
        <v>276.26</v>
      </c>
      <c r="CK6" s="32" t="str">
        <f>IF(CK7="","",IF(CK7="-","【-】","【"&amp;SUBSTITUTE(TEXT(CK7,"#,##0.00"),"-","△")&amp;"】"))</f>
        <v>【142.28】</v>
      </c>
      <c r="CL6" s="33">
        <f>IF(CL7="",NA(),CL7)</f>
        <v>8.33</v>
      </c>
      <c r="CM6" s="33">
        <f t="shared" ref="CM6:CU6" si="10">IF(CM7="",NA(),CM7)</f>
        <v>15.35</v>
      </c>
      <c r="CN6" s="33">
        <f t="shared" si="10"/>
        <v>23.68</v>
      </c>
      <c r="CO6" s="33">
        <f t="shared" si="10"/>
        <v>32.92</v>
      </c>
      <c r="CP6" s="33">
        <f t="shared" si="10"/>
        <v>37.78</v>
      </c>
      <c r="CQ6" s="33">
        <f t="shared" si="10"/>
        <v>39.770000000000003</v>
      </c>
      <c r="CR6" s="33">
        <f t="shared" si="10"/>
        <v>38.950000000000003</v>
      </c>
      <c r="CS6" s="33">
        <f t="shared" si="10"/>
        <v>40.07</v>
      </c>
      <c r="CT6" s="33">
        <f t="shared" si="10"/>
        <v>39.92</v>
      </c>
      <c r="CU6" s="33">
        <f t="shared" si="10"/>
        <v>41.63</v>
      </c>
      <c r="CV6" s="32" t="str">
        <f>IF(CV7="","",IF(CV7="-","【-】","【"&amp;SUBSTITUTE(TEXT(CV7,"#,##0.00"),"-","△")&amp;"】"))</f>
        <v>【60.35】</v>
      </c>
      <c r="CW6" s="33">
        <f>IF(CW7="",NA(),CW7)</f>
        <v>40.25</v>
      </c>
      <c r="CX6" s="33">
        <f t="shared" ref="CX6:DF6" si="11">IF(CX7="",NA(),CX7)</f>
        <v>44.16</v>
      </c>
      <c r="CY6" s="33">
        <f t="shared" si="11"/>
        <v>52.71</v>
      </c>
      <c r="CZ6" s="33">
        <f t="shared" si="11"/>
        <v>52.52</v>
      </c>
      <c r="DA6" s="33">
        <f t="shared" si="11"/>
        <v>52.27</v>
      </c>
      <c r="DB6" s="33">
        <f t="shared" si="11"/>
        <v>65.66</v>
      </c>
      <c r="DC6" s="33">
        <f t="shared" si="11"/>
        <v>65.599999999999994</v>
      </c>
      <c r="DD6" s="33">
        <f t="shared" si="11"/>
        <v>66</v>
      </c>
      <c r="DE6" s="33">
        <f t="shared" si="11"/>
        <v>65.86</v>
      </c>
      <c r="DF6" s="33">
        <f t="shared" si="11"/>
        <v>66.33</v>
      </c>
      <c r="DG6" s="32" t="str">
        <f>IF(DG7="","",IF(DG7="-","【-】","【"&amp;SUBSTITUTE(TEXT(DG7,"#,##0.00"),"-","△")&amp;"】"))</f>
        <v>【94.57】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0.14000000000000001</v>
      </c>
      <c r="EJ6" s="33">
        <f t="shared" si="14"/>
        <v>0.18</v>
      </c>
      <c r="EK6" s="33">
        <f t="shared" si="14"/>
        <v>0.18</v>
      </c>
      <c r="EL6" s="33">
        <f t="shared" si="14"/>
        <v>0.19</v>
      </c>
      <c r="EM6" s="33">
        <f t="shared" si="14"/>
        <v>0.16</v>
      </c>
      <c r="EN6" s="32" t="str">
        <f>IF(EN7="","",IF(EN7="-","【-】","【"&amp;SUBSTITUTE(TEXT(EN7,"#,##0.00"),"-","△")&amp;"】"))</f>
        <v>【0.17】</v>
      </c>
    </row>
    <row r="7" spans="1:144" s="34" customFormat="1">
      <c r="A7" s="26"/>
      <c r="B7" s="35">
        <v>2014</v>
      </c>
      <c r="C7" s="35">
        <v>325287</v>
      </c>
      <c r="D7" s="35">
        <v>47</v>
      </c>
      <c r="E7" s="35">
        <v>17</v>
      </c>
      <c r="F7" s="35">
        <v>1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23.64</v>
      </c>
      <c r="P7" s="36">
        <v>104.17</v>
      </c>
      <c r="Q7" s="36">
        <v>3781</v>
      </c>
      <c r="R7" s="36">
        <v>14996</v>
      </c>
      <c r="S7" s="36">
        <v>242.83</v>
      </c>
      <c r="T7" s="36">
        <v>61.76</v>
      </c>
      <c r="U7" s="36">
        <v>3522</v>
      </c>
      <c r="V7" s="36">
        <v>1.07</v>
      </c>
      <c r="W7" s="36">
        <v>3291.59</v>
      </c>
      <c r="X7" s="36">
        <v>67.569999999999993</v>
      </c>
      <c r="Y7" s="36">
        <v>99.93</v>
      </c>
      <c r="Z7" s="36">
        <v>99.98</v>
      </c>
      <c r="AA7" s="36">
        <v>100.05</v>
      </c>
      <c r="AB7" s="36">
        <v>100.87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7228.13</v>
      </c>
      <c r="BF7" s="36">
        <v>5981.76</v>
      </c>
      <c r="BG7" s="36">
        <v>3705.6</v>
      </c>
      <c r="BH7" s="36">
        <v>2884.62</v>
      </c>
      <c r="BI7" s="36">
        <v>2347.96</v>
      </c>
      <c r="BJ7" s="36">
        <v>1882.66</v>
      </c>
      <c r="BK7" s="36">
        <v>1749.66</v>
      </c>
      <c r="BL7" s="36">
        <v>1574.53</v>
      </c>
      <c r="BM7" s="36">
        <v>1506.51</v>
      </c>
      <c r="BN7" s="36">
        <v>1315.67</v>
      </c>
      <c r="BO7" s="36">
        <v>776.35</v>
      </c>
      <c r="BP7" s="36">
        <v>10.56</v>
      </c>
      <c r="BQ7" s="36">
        <v>15.89</v>
      </c>
      <c r="BR7" s="36">
        <v>23.61</v>
      </c>
      <c r="BS7" s="36">
        <v>34.99</v>
      </c>
      <c r="BT7" s="36">
        <v>41.79</v>
      </c>
      <c r="BU7" s="36">
        <v>54.67</v>
      </c>
      <c r="BV7" s="36">
        <v>54.46</v>
      </c>
      <c r="BW7" s="36">
        <v>57.36</v>
      </c>
      <c r="BX7" s="36">
        <v>57.33</v>
      </c>
      <c r="BY7" s="36">
        <v>60.78</v>
      </c>
      <c r="BZ7" s="36">
        <v>96.57</v>
      </c>
      <c r="CA7" s="36">
        <v>1958.45</v>
      </c>
      <c r="CB7" s="36">
        <v>1334.82</v>
      </c>
      <c r="CC7" s="36">
        <v>943.73</v>
      </c>
      <c r="CD7" s="36">
        <v>637.41999999999996</v>
      </c>
      <c r="CE7" s="36">
        <v>545.62</v>
      </c>
      <c r="CF7" s="36">
        <v>290.26</v>
      </c>
      <c r="CG7" s="36">
        <v>293.08999999999997</v>
      </c>
      <c r="CH7" s="36">
        <v>279.91000000000003</v>
      </c>
      <c r="CI7" s="36">
        <v>284.52999999999997</v>
      </c>
      <c r="CJ7" s="36">
        <v>276.26</v>
      </c>
      <c r="CK7" s="36">
        <v>142.28</v>
      </c>
      <c r="CL7" s="36">
        <v>8.33</v>
      </c>
      <c r="CM7" s="36">
        <v>15.35</v>
      </c>
      <c r="CN7" s="36">
        <v>23.68</v>
      </c>
      <c r="CO7" s="36">
        <v>32.92</v>
      </c>
      <c r="CP7" s="36">
        <v>37.78</v>
      </c>
      <c r="CQ7" s="36">
        <v>39.770000000000003</v>
      </c>
      <c r="CR7" s="36">
        <v>38.950000000000003</v>
      </c>
      <c r="CS7" s="36">
        <v>40.07</v>
      </c>
      <c r="CT7" s="36">
        <v>39.92</v>
      </c>
      <c r="CU7" s="36">
        <v>41.63</v>
      </c>
      <c r="CV7" s="36">
        <v>60.35</v>
      </c>
      <c r="CW7" s="36">
        <v>40.25</v>
      </c>
      <c r="CX7" s="36">
        <v>44.16</v>
      </c>
      <c r="CY7" s="36">
        <v>52.71</v>
      </c>
      <c r="CZ7" s="36">
        <v>52.52</v>
      </c>
      <c r="DA7" s="36">
        <v>52.27</v>
      </c>
      <c r="DB7" s="36">
        <v>65.66</v>
      </c>
      <c r="DC7" s="36">
        <v>65.599999999999994</v>
      </c>
      <c r="DD7" s="36">
        <v>66</v>
      </c>
      <c r="DE7" s="36">
        <v>65.86</v>
      </c>
      <c r="DF7" s="36">
        <v>66.33</v>
      </c>
      <c r="DG7" s="36">
        <v>94.57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0.14000000000000001</v>
      </c>
      <c r="EJ7" s="36">
        <v>0.18</v>
      </c>
      <c r="EK7" s="36">
        <v>0.18</v>
      </c>
      <c r="EL7" s="36">
        <v>0.19</v>
      </c>
      <c r="EM7" s="36">
        <v>0.16</v>
      </c>
      <c r="EN7" s="36">
        <v>0.17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201405030</cp:lastModifiedBy>
  <cp:lastPrinted>2016-02-12T02:00:46Z</cp:lastPrinted>
  <dcterms:created xsi:type="dcterms:W3CDTF">2016-02-03T08:55:56Z</dcterms:created>
  <dcterms:modified xsi:type="dcterms:W3CDTF">2016-02-12T02:00:48Z</dcterms:modified>
  <cp:category/>
</cp:coreProperties>
</file>