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<sst xmlns="http://schemas.openxmlformats.org/spreadsheetml/2006/main" count="218" uniqueCount="108">
  <si>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</si>
  <si>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</si>
  <si>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</si>
  <si>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</si>
  <si>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</si>
  <si>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</si>
  <si>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</si>
  <si>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</si>
  <si>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</si>
  <si>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</si>
  <si>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</si>
  <si>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</si>
  <si>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</si>
  <si>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</si>
  <si>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</si>
  <si>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</si>
  <si>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</si>
  <si>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</si>
  <si>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</si>
  <si>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</si>
  <si>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</si>
  <si>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</si>
  <si>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</si>
  <si>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</si>
  <si>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</si>
  <si>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</si>
  <si>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</si>
  <si>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</si>
  <si>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</si>
  <si>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</si>
  <si>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</si>
  <si>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</si>
  <si>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</si>
  <si>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</si>
  <si>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</si>
  <si>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</si>
  <si>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</si>
  <si>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</si>
  <si>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</si>
  <si>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</si>
  <si>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</si>
  <si>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</si>
  <si>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</si>
  <si>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</si>
  <si>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</si>
  <si>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</si>
  <si>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</si>
  <si>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</si>
  <si>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</si>
  <si>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</si>
  <si>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</si>
  <si>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</si>
  <si>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</si>
  <si>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</si>
  <si>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</si>
  <si>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</si>
  <si>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</si>
  <si>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</si>
  <si>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</si>
  <si>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</si>
  <si>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</si>
  <si>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</si>
  <si>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</si>
  <si>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</si>
  <si>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</si>
  <si>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</si>
  <si>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</si>
  <si>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</si>
  <si>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</si>
  <si>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</si>
  <si>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</si>
  <si>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</si>
  <si>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</si>
  <si>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</si>
  <si>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</si>
  <si>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</si>
  <si>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</si>
  <si>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</si>
  <si>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</si>
  <si>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</si>
  <si>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</si>
  <si>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</si>
  <si>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</si>
  <si>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</si>
  <si>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</si>
  <si>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</si>
  <si>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</si>
  <si>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</si>
  <si>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</si>
  <si>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</si>
  <si>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</si>
  <si>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</si>
  <si>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</si>
  <si>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津和野町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</si>
  <si>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</si>
  <si>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</si>
  <si>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</si>
  <si>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</si>
  <si>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</si>
  <si>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</si>
  <si>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</si>
  <si>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</si>
  <si>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</si>
  <si>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</si>
  <si>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</si>
  <si>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平成29年度の簡易水道の統合に向けて、施設整備事業等を行うため、経営は厳しくなっていくと思われる。そのため、歳出削減に努める必要がある。
　また、給水原価が高いのに、料金を低く抑えているため料金回収率は低くなっている。今後、適正な料金収入の確保も求められる。</t>
    <rPh sb="1" eb="3">
      <t>ヘイセイ</t>
    </rPh>
    <rPh sb="5" eb="7">
      <t>ネンド</t>
    </rPh>
    <rPh sb="8" eb="10">
      <t>カンイ</t>
    </rPh>
    <rPh sb="10" eb="12">
      <t>スイドウ</t>
    </rPh>
    <rPh sb="13" eb="15">
      <t>トウゴウ</t>
    </rPh>
    <rPh sb="16" eb="17">
      <t>ム</t>
    </rPh>
    <rPh sb="20" eb="22">
      <t>シセツ</t>
    </rPh>
    <rPh sb="22" eb="24">
      <t>セイビ</t>
    </rPh>
    <rPh sb="24" eb="27">
      <t>ジギョウトウ</t>
    </rPh>
    <rPh sb="28" eb="29">
      <t>オコナ</t>
    </rPh>
    <rPh sb="33" eb="35">
      <t>ケイエイ</t>
    </rPh>
    <rPh sb="45" eb="46">
      <t>オモ</t>
    </rPh>
    <rPh sb="55" eb="57">
      <t>サイシュツ</t>
    </rPh>
    <rPh sb="57" eb="59">
      <t>サクゲン</t>
    </rPh>
    <rPh sb="60" eb="61">
      <t>ツト</t>
    </rPh>
    <rPh sb="63" eb="65">
      <t>ヒツヨウ</t>
    </rPh>
    <phoneticPr fontId="4"/>
  </si>
  <si>
    <t>・当町は、中山間地域で住民は少数点在であるため、水道施設も小規模な所が多く、投資効率が悪い。それによって、生産に係る費用が多く、給水原価は平均より高くなっている。
・給水にかかる費用は、給水収益ではまかなえていないため、一般会計から補填されている。
・施設利用率は、平均より高く施設利用効率が良いと思われる。また、有収率をみると、配水量に占める有水水量の割合が、平均値に比べると悪い。</t>
    <phoneticPr fontId="4"/>
  </si>
  <si>
    <t>・平成25年度の管路更新率が高いのは、簡易水道等施設整備費（未普及地域解消事業）国庫補助で水道管の延長をし、未普及地解消事業を行ったためと考えられる。
・40年以上経過した水道管がほとんどで、今後、耐震化等も含めて、大規模な改修事業が必要となる。</t>
    <rPh sb="114" eb="116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</si>
</sst>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7"/>
          <c:y val="0.158069456690285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1.34</c:v>
                </c:pt>
                <c:pt idx="2">
                  <c:v>0.87</c:v>
                </c:pt>
                <c:pt idx="3">
                  <c:v>5.82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3632"/>
        <c:axId val="9117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1.08</c:v>
                </c:pt>
                <c:pt idx="2">
                  <c:v>0.69</c:v>
                </c:pt>
                <c:pt idx="3">
                  <c:v>0.89</c:v>
                </c:pt>
                <c:pt idx="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3632"/>
        <c:axId val="91175552"/>
      </c:lineChart>
      <c:dateAx>
        <c:axId val="9117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75552"/>
        <c:crosses val="autoZero"/>
        <c:auto val="1"/>
        <c:lblOffset val="100"/>
        <c:baseTimeUnit val="years"/>
      </c:dateAx>
      <c:valAx>
        <c:axId val="9117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7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79.150000000000006</c:v>
                </c:pt>
                <c:pt idx="1">
                  <c:v>78.86</c:v>
                </c:pt>
                <c:pt idx="2">
                  <c:v>76.489999999999995</c:v>
                </c:pt>
                <c:pt idx="3">
                  <c:v>68.95</c:v>
                </c:pt>
                <c:pt idx="4">
                  <c:v>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86656"/>
        <c:axId val="9768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60.92</c:v>
                </c:pt>
                <c:pt idx="1">
                  <c:v>59.84</c:v>
                </c:pt>
                <c:pt idx="2">
                  <c:v>60.66</c:v>
                </c:pt>
                <c:pt idx="3">
                  <c:v>60.17</c:v>
                </c:pt>
                <c:pt idx="4">
                  <c:v>58.96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86656"/>
        <c:axId val="97688576"/>
      </c:lineChart>
      <c:dateAx>
        <c:axId val="9768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88576"/>
        <c:crosses val="autoZero"/>
        <c:auto val="1"/>
        <c:lblOffset val="100"/>
        <c:baseTimeUnit val="years"/>
      </c:dateAx>
      <c:valAx>
        <c:axId val="9768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8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72.569999999999993</c:v>
                </c:pt>
                <c:pt idx="1">
                  <c:v>70.58</c:v>
                </c:pt>
                <c:pt idx="2">
                  <c:v>71.66</c:v>
                </c:pt>
                <c:pt idx="3">
                  <c:v>77.19</c:v>
                </c:pt>
                <c:pt idx="4">
                  <c:v>73.08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19040"/>
        <c:axId val="9772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77.989999999999995</c:v>
                </c:pt>
                <c:pt idx="2">
                  <c:v>77.319999999999993</c:v>
                </c:pt>
                <c:pt idx="3">
                  <c:v>76.680000000000007</c:v>
                </c:pt>
                <c:pt idx="4">
                  <c:v>76.58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9040"/>
        <c:axId val="97720960"/>
      </c:lineChart>
      <c:dateAx>
        <c:axId val="9771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20960"/>
        <c:crosses val="autoZero"/>
        <c:auto val="1"/>
        <c:lblOffset val="100"/>
        <c:baseTimeUnit val="years"/>
      </c:dateAx>
      <c:valAx>
        <c:axId val="9772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1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37016888488830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81.47</c:v>
                </c:pt>
                <c:pt idx="1">
                  <c:v>74.98</c:v>
                </c:pt>
                <c:pt idx="2">
                  <c:v>79.27</c:v>
                </c:pt>
                <c:pt idx="3">
                  <c:v>77.819999999999993</c:v>
                </c:pt>
                <c:pt idx="4">
                  <c:v>81.459999999999994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0112"/>
        <c:axId val="9121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75.239999999999995</c:v>
                </c:pt>
                <c:pt idx="2">
                  <c:v>73.63</c:v>
                </c:pt>
                <c:pt idx="3">
                  <c:v>75.709999999999994</c:v>
                </c:pt>
                <c:pt idx="4">
                  <c:v>75.09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dateAx>
        <c:axId val="912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12032"/>
        <c:crosses val="autoZero"/>
        <c:auto val="1"/>
        <c:lblOffset val="100"/>
        <c:baseTimeUnit val="years"/>
      </c:dateAx>
      <c:valAx>
        <c:axId val="9121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81760"/>
        <c:axId val="9138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81760"/>
        <c:axId val="91383680"/>
      </c:lineChart>
      <c:dateAx>
        <c:axId val="9138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83680"/>
        <c:crosses val="autoZero"/>
        <c:auto val="1"/>
        <c:lblOffset val="100"/>
        <c:baseTimeUnit val="years"/>
      </c:dateAx>
      <c:valAx>
        <c:axId val="9138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8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5"/>
          <c:y val="0.158069456690285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19776"/>
        <c:axId val="9142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9776"/>
        <c:axId val="91421696"/>
      </c:lineChart>
      <c:dateAx>
        <c:axId val="914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21696"/>
        <c:crosses val="autoZero"/>
        <c:auto val="1"/>
        <c:lblOffset val="100"/>
        <c:baseTimeUnit val="years"/>
      </c:dateAx>
      <c:valAx>
        <c:axId val="9142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77120"/>
        <c:axId val="9147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7120"/>
        <c:axId val="91479040"/>
      </c:lineChart>
      <c:dateAx>
        <c:axId val="9147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79040"/>
        <c:crosses val="autoZero"/>
        <c:auto val="1"/>
        <c:lblOffset val="100"/>
        <c:baseTimeUnit val="years"/>
      </c:dateAx>
      <c:valAx>
        <c:axId val="9147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7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8272"/>
        <c:axId val="920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38272"/>
        <c:axId val="92040192"/>
      </c:lineChart>
      <c:dateAx>
        <c:axId val="9203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40192"/>
        <c:crosses val="autoZero"/>
        <c:auto val="1"/>
        <c:lblOffset val="100"/>
        <c:baseTimeUnit val="years"/>
      </c:dateAx>
      <c:valAx>
        <c:axId val="920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3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1156.22</c:v>
                </c:pt>
                <c:pt idx="1">
                  <c:v>1119.31</c:v>
                </c:pt>
                <c:pt idx="2">
                  <c:v>1124.32</c:v>
                </c:pt>
                <c:pt idx="3">
                  <c:v>1139.1400000000001</c:v>
                </c:pt>
                <c:pt idx="4">
                  <c:v>1132.99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48000"/>
        <c:axId val="9206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1187.81</c:v>
                </c:pt>
                <c:pt idx="1">
                  <c:v>1168.8</c:v>
                </c:pt>
                <c:pt idx="2">
                  <c:v>1158.82</c:v>
                </c:pt>
                <c:pt idx="3">
                  <c:v>1167.7</c:v>
                </c:pt>
                <c:pt idx="4">
                  <c:v>1228.58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48000"/>
        <c:axId val="92062464"/>
      </c:lineChart>
      <c:dateAx>
        <c:axId val="920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62464"/>
        <c:crosses val="autoZero"/>
        <c:auto val="1"/>
        <c:lblOffset val="100"/>
        <c:baseTimeUnit val="years"/>
      </c:dateAx>
      <c:valAx>
        <c:axId val="9206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4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65.709999999999994</c:v>
                </c:pt>
                <c:pt idx="1">
                  <c:v>62.73</c:v>
                </c:pt>
                <c:pt idx="2">
                  <c:v>62.55</c:v>
                </c:pt>
                <c:pt idx="3">
                  <c:v>61.51</c:v>
                </c:pt>
                <c:pt idx="4">
                  <c:v>60.28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78912"/>
        <c:axId val="9748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57.96</c:v>
                </c:pt>
                <c:pt idx="1">
                  <c:v>56.44</c:v>
                </c:pt>
                <c:pt idx="2">
                  <c:v>55.6</c:v>
                </c:pt>
                <c:pt idx="3">
                  <c:v>54.43</c:v>
                </c:pt>
                <c:pt idx="4">
                  <c:v>53.81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78912"/>
        <c:axId val="97489280"/>
      </c:lineChart>
      <c:dateAx>
        <c:axId val="9747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89280"/>
        <c:crosses val="autoZero"/>
        <c:auto val="1"/>
        <c:lblOffset val="100"/>
        <c:baseTimeUnit val="years"/>
      </c:dateAx>
      <c:valAx>
        <c:axId val="9748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7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295.85000000000002</c:v>
                </c:pt>
                <c:pt idx="1">
                  <c:v>315.16000000000003</c:v>
                </c:pt>
                <c:pt idx="2">
                  <c:v>317.02999999999997</c:v>
                </c:pt>
                <c:pt idx="3">
                  <c:v>324.19</c:v>
                </c:pt>
                <c:pt idx="4">
                  <c:v>338.38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6816"/>
        <c:axId val="975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263.20999999999998</c:v>
                </c:pt>
                <c:pt idx="1">
                  <c:v>270.7</c:v>
                </c:pt>
                <c:pt idx="2">
                  <c:v>275.86</c:v>
                </c:pt>
                <c:pt idx="3">
                  <c:v>279.8</c:v>
                </c:pt>
                <c:pt idx="4">
                  <c:v>284.64999999999998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6816"/>
        <c:axId val="97508736"/>
      </c:lineChart>
      <c:dateAx>
        <c:axId val="975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08736"/>
        <c:crosses val="autoZero"/>
        <c:auto val="1"/>
        <c:lblOffset val="100"/>
        <c:baseTimeUnit val="years"/>
      </c:dateAx>
      <c:valAx>
        <c:axId val="9750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0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L1" zoomScale="85" zoomScaleNormal="85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島根県　津和野町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D2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8013</v>
      </c>
      <c r="AJ8" s="74"/>
      <c r="AK8" s="74"/>
      <c r="AL8" s="74"/>
      <c r="AM8" s="74"/>
      <c r="AN8" s="74"/>
      <c r="AO8" s="74"/>
      <c r="AP8" s="75"/>
      <c r="AQ8" s="56">
        <f>データ!R6</f>
        <v>307.02999999999997</v>
      </c>
      <c r="AR8" s="56"/>
      <c r="AS8" s="56"/>
      <c r="AT8" s="56"/>
      <c r="AU8" s="56"/>
      <c r="AV8" s="56"/>
      <c r="AW8" s="56"/>
      <c r="AX8" s="56"/>
      <c r="AY8" s="56">
        <f>データ!S6</f>
        <v>26.1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91.89</v>
      </c>
      <c r="S10" s="56"/>
      <c r="T10" s="56"/>
      <c r="U10" s="56"/>
      <c r="V10" s="56"/>
      <c r="W10" s="56"/>
      <c r="X10" s="56"/>
      <c r="Y10" s="56"/>
      <c r="Z10" s="64">
        <f>データ!P6</f>
        <v>3240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7311</v>
      </c>
      <c r="AJ10" s="64"/>
      <c r="AK10" s="64"/>
      <c r="AL10" s="64"/>
      <c r="AM10" s="64"/>
      <c r="AN10" s="64"/>
      <c r="AO10" s="64"/>
      <c r="AP10" s="64"/>
      <c r="AQ10" s="56">
        <f>データ!U6</f>
        <v>98.87</v>
      </c>
      <c r="AR10" s="56"/>
      <c r="AS10" s="56"/>
      <c r="AT10" s="56"/>
      <c r="AU10" s="56"/>
      <c r="AV10" s="56"/>
      <c r="AW10" s="56"/>
      <c r="AX10" s="56"/>
      <c r="AY10" s="56">
        <f>データ!V6</f>
        <v>73.95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325015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島根県　津和野町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91.89</v>
      </c>
      <c r="P6" s="32">
        <f t="shared" si="3"/>
        <v>3240</v>
      </c>
      <c r="Q6" s="32">
        <f t="shared" si="3"/>
        <v>8013</v>
      </c>
      <c r="R6" s="32">
        <f t="shared" si="3"/>
        <v>307.02999999999997</v>
      </c>
      <c r="S6" s="32">
        <f t="shared" si="3"/>
        <v>26.1</v>
      </c>
      <c r="T6" s="32">
        <f t="shared" si="3"/>
        <v>7311</v>
      </c>
      <c r="U6" s="32">
        <f t="shared" si="3"/>
        <v>98.87</v>
      </c>
      <c r="V6" s="32">
        <f t="shared" si="3"/>
        <v>73.95</v>
      </c>
      <c r="W6" s="33">
        <f>IF(W7="",NA(),W7)</f>
        <v>81.47</v>
      </c>
      <c r="X6" s="33">
        <f t="shared" ref="X6:AF6" si="4">IF(X7="",NA(),X7)</f>
        <v>74.98</v>
      </c>
      <c r="Y6" s="33">
        <f t="shared" si="4"/>
        <v>79.27</v>
      </c>
      <c r="Z6" s="33">
        <f t="shared" si="4"/>
        <v>77.819999999999993</v>
      </c>
      <c r="AA6" s="33">
        <f t="shared" si="4"/>
        <v>81.459999999999994</v>
      </c>
      <c r="AB6" s="33">
        <f t="shared" si="4"/>
        <v>77.22</v>
      </c>
      <c r="AC6" s="33">
        <f t="shared" si="4"/>
        <v>75.239999999999995</v>
      </c>
      <c r="AD6" s="33">
        <f t="shared" si="4"/>
        <v>73.63</v>
      </c>
      <c r="AE6" s="33">
        <f t="shared" si="4"/>
        <v>75.709999999999994</v>
      </c>
      <c r="AF6" s="33">
        <f t="shared" si="4"/>
        <v>75.09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1156.22</v>
      </c>
      <c r="BE6" s="33">
        <f t="shared" ref="BE6:BM6" si="7">IF(BE7="",NA(),BE7)</f>
        <v>1119.31</v>
      </c>
      <c r="BF6" s="33">
        <f t="shared" si="7"/>
        <v>1124.32</v>
      </c>
      <c r="BG6" s="33">
        <f t="shared" si="7"/>
        <v>1139.1400000000001</v>
      </c>
      <c r="BH6" s="33">
        <f t="shared" si="7"/>
        <v>1132.99</v>
      </c>
      <c r="BI6" s="33">
        <f t="shared" si="7"/>
        <v>1187.81</v>
      </c>
      <c r="BJ6" s="33">
        <f t="shared" si="7"/>
        <v>1168.8</v>
      </c>
      <c r="BK6" s="33">
        <f t="shared" si="7"/>
        <v>1158.82</v>
      </c>
      <c r="BL6" s="33">
        <f t="shared" si="7"/>
        <v>1167.7</v>
      </c>
      <c r="BM6" s="33">
        <f t="shared" si="7"/>
        <v>1228.58</v>
      </c>
      <c r="BN6" s="32" t="str">
        <f>IF(BN7="","",IF(BN7="-","【-】","【"&amp;SUBSTITUTE(TEXT(BN7,"#,##0.00"),"-","△")&amp;"】"))</f>
        <v>【1,239.32】</v>
      </c>
      <c r="BO6" s="33">
        <f>IF(BO7="",NA(),BO7)</f>
        <v>65.709999999999994</v>
      </c>
      <c r="BP6" s="33">
        <f t="shared" ref="BP6:BX6" si="8">IF(BP7="",NA(),BP7)</f>
        <v>62.73</v>
      </c>
      <c r="BQ6" s="33">
        <f t="shared" si="8"/>
        <v>62.55</v>
      </c>
      <c r="BR6" s="33">
        <f t="shared" si="8"/>
        <v>61.51</v>
      </c>
      <c r="BS6" s="33">
        <f t="shared" si="8"/>
        <v>60.28</v>
      </c>
      <c r="BT6" s="33">
        <f t="shared" si="8"/>
        <v>57.96</v>
      </c>
      <c r="BU6" s="33">
        <f t="shared" si="8"/>
        <v>56.44</v>
      </c>
      <c r="BV6" s="33">
        <f t="shared" si="8"/>
        <v>55.6</v>
      </c>
      <c r="BW6" s="33">
        <f t="shared" si="8"/>
        <v>54.43</v>
      </c>
      <c r="BX6" s="33">
        <f t="shared" si="8"/>
        <v>53.81</v>
      </c>
      <c r="BY6" s="32" t="str">
        <f>IF(BY7="","",IF(BY7="-","【-】","【"&amp;SUBSTITUTE(TEXT(BY7,"#,##0.00"),"-","△")&amp;"】"))</f>
        <v>【36.33】</v>
      </c>
      <c r="BZ6" s="33">
        <f>IF(BZ7="",NA(),BZ7)</f>
        <v>295.85000000000002</v>
      </c>
      <c r="CA6" s="33">
        <f t="shared" ref="CA6:CI6" si="9">IF(CA7="",NA(),CA7)</f>
        <v>315.16000000000003</v>
      </c>
      <c r="CB6" s="33">
        <f t="shared" si="9"/>
        <v>317.02999999999997</v>
      </c>
      <c r="CC6" s="33">
        <f t="shared" si="9"/>
        <v>324.19</v>
      </c>
      <c r="CD6" s="33">
        <f t="shared" si="9"/>
        <v>338.38</v>
      </c>
      <c r="CE6" s="33">
        <f t="shared" si="9"/>
        <v>263.20999999999998</v>
      </c>
      <c r="CF6" s="33">
        <f t="shared" si="9"/>
        <v>270.7</v>
      </c>
      <c r="CG6" s="33">
        <f t="shared" si="9"/>
        <v>275.86</v>
      </c>
      <c r="CH6" s="33">
        <f t="shared" si="9"/>
        <v>279.8</v>
      </c>
      <c r="CI6" s="33">
        <f t="shared" si="9"/>
        <v>284.64999999999998</v>
      </c>
      <c r="CJ6" s="32" t="str">
        <f>IF(CJ7="","",IF(CJ7="-","【-】","【"&amp;SUBSTITUTE(TEXT(CJ7,"#,##0.00"),"-","△")&amp;"】"))</f>
        <v>【476.46】</v>
      </c>
      <c r="CK6" s="33">
        <f>IF(CK7="",NA(),CK7)</f>
        <v>79.150000000000006</v>
      </c>
      <c r="CL6" s="33">
        <f t="shared" ref="CL6:CT6" si="10">IF(CL7="",NA(),CL7)</f>
        <v>78.86</v>
      </c>
      <c r="CM6" s="33">
        <f t="shared" si="10"/>
        <v>76.489999999999995</v>
      </c>
      <c r="CN6" s="33">
        <f t="shared" si="10"/>
        <v>68.95</v>
      </c>
      <c r="CO6" s="33">
        <f t="shared" si="10"/>
        <v>71.5</v>
      </c>
      <c r="CP6" s="33">
        <f t="shared" si="10"/>
        <v>60.92</v>
      </c>
      <c r="CQ6" s="33">
        <f t="shared" si="10"/>
        <v>59.84</v>
      </c>
      <c r="CR6" s="33">
        <f t="shared" si="10"/>
        <v>60.66</v>
      </c>
      <c r="CS6" s="33">
        <f t="shared" si="10"/>
        <v>60.17</v>
      </c>
      <c r="CT6" s="33">
        <f t="shared" si="10"/>
        <v>58.96</v>
      </c>
      <c r="CU6" s="32" t="str">
        <f>IF(CU7="","",IF(CU7="-","【-】","【"&amp;SUBSTITUTE(TEXT(CU7,"#,##0.00"),"-","△")&amp;"】"))</f>
        <v>【58.19】</v>
      </c>
      <c r="CV6" s="33">
        <f>IF(CV7="",NA(),CV7)</f>
        <v>72.569999999999993</v>
      </c>
      <c r="CW6" s="33">
        <f t="shared" ref="CW6:DE6" si="11">IF(CW7="",NA(),CW7)</f>
        <v>70.58</v>
      </c>
      <c r="CX6" s="33">
        <f t="shared" si="11"/>
        <v>71.66</v>
      </c>
      <c r="CY6" s="33">
        <f t="shared" si="11"/>
        <v>77.19</v>
      </c>
      <c r="CZ6" s="33">
        <f t="shared" si="11"/>
        <v>73.08</v>
      </c>
      <c r="DA6" s="33">
        <f t="shared" si="11"/>
        <v>78.58</v>
      </c>
      <c r="DB6" s="33">
        <f t="shared" si="11"/>
        <v>77.989999999999995</v>
      </c>
      <c r="DC6" s="33">
        <f t="shared" si="11"/>
        <v>77.319999999999993</v>
      </c>
      <c r="DD6" s="33">
        <f t="shared" si="11"/>
        <v>76.680000000000007</v>
      </c>
      <c r="DE6" s="33">
        <f t="shared" si="11"/>
        <v>76.58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1.34</v>
      </c>
      <c r="EE6" s="33">
        <f t="shared" si="14"/>
        <v>0.87</v>
      </c>
      <c r="EF6" s="33">
        <f t="shared" si="14"/>
        <v>5.82</v>
      </c>
      <c r="EG6" s="32">
        <f t="shared" si="14"/>
        <v>0</v>
      </c>
      <c r="EH6" s="33">
        <f t="shared" si="14"/>
        <v>0.61</v>
      </c>
      <c r="EI6" s="33">
        <f t="shared" si="14"/>
        <v>1.08</v>
      </c>
      <c r="EJ6" s="33">
        <f t="shared" si="14"/>
        <v>0.69</v>
      </c>
      <c r="EK6" s="33">
        <f t="shared" si="14"/>
        <v>0.89</v>
      </c>
      <c r="EL6" s="33">
        <f t="shared" si="14"/>
        <v>0.98</v>
      </c>
      <c r="EM6" s="32" t="str">
        <f>IF(EM7="","",IF(EM7="-","【-】","【"&amp;SUBSTITUTE(TEXT(EM7,"#,##0.00"),"-","△")&amp;"】"))</f>
        <v>【0.74】</v>
      </c>
    </row>
    <row r="7" spans="1:143" s="34" customFormat="1" x14ac:dyDescent="0.15">
      <c r="A7" s="26"/>
      <c r="B7" s="35">
        <v>2014</v>
      </c>
      <c r="C7" s="35">
        <v>325015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91.89</v>
      </c>
      <c r="P7" s="36">
        <v>3240</v>
      </c>
      <c r="Q7" s="36">
        <v>8013</v>
      </c>
      <c r="R7" s="36">
        <v>307.02999999999997</v>
      </c>
      <c r="S7" s="36">
        <v>26.1</v>
      </c>
      <c r="T7" s="36">
        <v>7311</v>
      </c>
      <c r="U7" s="36">
        <v>98.87</v>
      </c>
      <c r="V7" s="36">
        <v>73.95</v>
      </c>
      <c r="W7" s="36">
        <v>81.47</v>
      </c>
      <c r="X7" s="36">
        <v>74.98</v>
      </c>
      <c r="Y7" s="36">
        <v>79.27</v>
      </c>
      <c r="Z7" s="36">
        <v>77.819999999999993</v>
      </c>
      <c r="AA7" s="36">
        <v>81.459999999999994</v>
      </c>
      <c r="AB7" s="36">
        <v>77.22</v>
      </c>
      <c r="AC7" s="36">
        <v>75.239999999999995</v>
      </c>
      <c r="AD7" s="36">
        <v>73.63</v>
      </c>
      <c r="AE7" s="36">
        <v>75.709999999999994</v>
      </c>
      <c r="AF7" s="36">
        <v>75.09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1156.22</v>
      </c>
      <c r="BE7" s="36">
        <v>1119.31</v>
      </c>
      <c r="BF7" s="36">
        <v>1124.32</v>
      </c>
      <c r="BG7" s="36">
        <v>1139.1400000000001</v>
      </c>
      <c r="BH7" s="36">
        <v>1132.99</v>
      </c>
      <c r="BI7" s="36">
        <v>1187.81</v>
      </c>
      <c r="BJ7" s="36">
        <v>1168.8</v>
      </c>
      <c r="BK7" s="36">
        <v>1158.82</v>
      </c>
      <c r="BL7" s="36">
        <v>1167.7</v>
      </c>
      <c r="BM7" s="36">
        <v>1228.58</v>
      </c>
      <c r="BN7" s="36">
        <v>1239.32</v>
      </c>
      <c r="BO7" s="36">
        <v>65.709999999999994</v>
      </c>
      <c r="BP7" s="36">
        <v>62.73</v>
      </c>
      <c r="BQ7" s="36">
        <v>62.55</v>
      </c>
      <c r="BR7" s="36">
        <v>61.51</v>
      </c>
      <c r="BS7" s="36">
        <v>60.28</v>
      </c>
      <c r="BT7" s="36">
        <v>57.96</v>
      </c>
      <c r="BU7" s="36">
        <v>56.44</v>
      </c>
      <c r="BV7" s="36">
        <v>55.6</v>
      </c>
      <c r="BW7" s="36">
        <v>54.43</v>
      </c>
      <c r="BX7" s="36">
        <v>53.81</v>
      </c>
      <c r="BY7" s="36">
        <v>36.33</v>
      </c>
      <c r="BZ7" s="36">
        <v>295.85000000000002</v>
      </c>
      <c r="CA7" s="36">
        <v>315.16000000000003</v>
      </c>
      <c r="CB7" s="36">
        <v>317.02999999999997</v>
      </c>
      <c r="CC7" s="36">
        <v>324.19</v>
      </c>
      <c r="CD7" s="36">
        <v>338.38</v>
      </c>
      <c r="CE7" s="36">
        <v>263.20999999999998</v>
      </c>
      <c r="CF7" s="36">
        <v>270.7</v>
      </c>
      <c r="CG7" s="36">
        <v>275.86</v>
      </c>
      <c r="CH7" s="36">
        <v>279.8</v>
      </c>
      <c r="CI7" s="36">
        <v>284.64999999999998</v>
      </c>
      <c r="CJ7" s="36">
        <v>476.46</v>
      </c>
      <c r="CK7" s="36">
        <v>79.150000000000006</v>
      </c>
      <c r="CL7" s="36">
        <v>78.86</v>
      </c>
      <c r="CM7" s="36">
        <v>76.489999999999995</v>
      </c>
      <c r="CN7" s="36">
        <v>68.95</v>
      </c>
      <c r="CO7" s="36">
        <v>71.5</v>
      </c>
      <c r="CP7" s="36">
        <v>60.92</v>
      </c>
      <c r="CQ7" s="36">
        <v>59.84</v>
      </c>
      <c r="CR7" s="36">
        <v>60.66</v>
      </c>
      <c r="CS7" s="36">
        <v>60.17</v>
      </c>
      <c r="CT7" s="36">
        <v>58.96</v>
      </c>
      <c r="CU7" s="36">
        <v>58.19</v>
      </c>
      <c r="CV7" s="36">
        <v>72.569999999999993</v>
      </c>
      <c r="CW7" s="36">
        <v>70.58</v>
      </c>
      <c r="CX7" s="36">
        <v>71.66</v>
      </c>
      <c r="CY7" s="36">
        <v>77.19</v>
      </c>
      <c r="CZ7" s="36">
        <v>73.08</v>
      </c>
      <c r="DA7" s="36">
        <v>78.58</v>
      </c>
      <c r="DB7" s="36">
        <v>77.989999999999995</v>
      </c>
      <c r="DC7" s="36">
        <v>77.319999999999993</v>
      </c>
      <c r="DD7" s="36">
        <v>76.680000000000007</v>
      </c>
      <c r="DE7" s="36">
        <v>76.58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1.34</v>
      </c>
      <c r="EE7" s="36">
        <v>0.87</v>
      </c>
      <c r="EF7" s="36">
        <v>5.82</v>
      </c>
      <c r="EG7" s="36">
        <v>0</v>
      </c>
      <c r="EH7" s="36">
        <v>0.61</v>
      </c>
      <c r="EI7" s="36">
        <v>1.08</v>
      </c>
      <c r="EJ7" s="36">
        <v>0.69</v>
      </c>
      <c r="EK7" s="36">
        <v>0.89</v>
      </c>
      <c r="EL7" s="36">
        <v>0.98</v>
      </c>
      <c r="EM7" s="36">
        <v>0.74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2016-02-25T01:32:13Z</cp:lastPrinted>
  <dcterms:created xsi:type="dcterms:W3CDTF">2016-01-18T05:05:05Z</dcterms:created>
  <dcterms:modified xsi:type="dcterms:W3CDTF">2016-02-25T01:32:19Z</dcterms:modified>
  <cp:category/>
</cp:coreProperties>
</file>