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455" tabRatio="954" firstSheet="1" activeTab="1"/>
  </bookViews>
  <sheets>
    <sheet name="元データ" sheetId="1" state="hidden" r:id="rId1"/>
    <sheet name="施設及び業務概況に関する調" sheetId="2" r:id="rId2"/>
    <sheet name="損益計算書" sheetId="3" r:id="rId3"/>
    <sheet name="費用構成表" sheetId="4" r:id="rId4"/>
    <sheet name="貸借対照表及び財務分析" sheetId="5" r:id="rId5"/>
    <sheet name="資本的収支に関する調" sheetId="6" r:id="rId6"/>
    <sheet name="企業債に関する調" sheetId="7" r:id="rId7"/>
    <sheet name="経営分析に関する調" sheetId="8" r:id="rId8"/>
  </sheets>
  <definedNames>
    <definedName name="_xlnm._FilterDatabase" localSheetId="1" hidden="1">'施設及び業務概況に関する調'!$A$1:$A$79</definedName>
    <definedName name="_xlnm._FilterDatabase" localSheetId="5" hidden="1">'資本的収支に関する調'!$A$1:$A$57</definedName>
    <definedName name="_xlnm._FilterDatabase" localSheetId="4" hidden="1">'貸借対照表及び財務分析'!$A$1:$A$77</definedName>
    <definedName name="_xlnm.Print_Area" localSheetId="6">'企業債に関する調'!$B$4:$M$30</definedName>
    <definedName name="_xlnm.Print_Area" localSheetId="7">'経営分析に関する調'!$B$4:$J$94</definedName>
    <definedName name="_xlnm.Print_Area" localSheetId="1">'施設及び業務概況に関する調'!$B$4:$L$79</definedName>
    <definedName name="_xlnm.Print_Area" localSheetId="5">'資本的収支に関する調'!$B$4:$L$57</definedName>
    <definedName name="_xlnm.Print_Area" localSheetId="2">'損益計算書'!$B$4:$K$56</definedName>
    <definedName name="_xlnm.Print_Area" localSheetId="4">'貸借対照表及び財務分析'!$B$4:$M$75</definedName>
    <definedName name="_xlnm.Print_Area" localSheetId="3">'費用構成表'!$B$4:$M$73</definedName>
    <definedName name="_xlnm.Print_Titles" localSheetId="6">'企業債に関する調'!$B:$C</definedName>
    <definedName name="_xlnm.Print_Titles" localSheetId="7">'経営分析に関する調'!$B:$B,'経営分析に関する調'!$4:$7</definedName>
    <definedName name="_xlnm.Print_Titles" localSheetId="1">'施設及び業務概況に関する調'!$B:$D</definedName>
    <definedName name="_xlnm.Print_Titles" localSheetId="5">'資本的収支に関する調'!$B:$C</definedName>
    <definedName name="_xlnm.Print_Titles" localSheetId="2">'損益計算書'!$B:$B</definedName>
    <definedName name="_xlnm.Print_Titles" localSheetId="4">'貸借対照表及び財務分析'!$B:$D</definedName>
    <definedName name="_xlnm.Print_Titles" localSheetId="3">'費用構成表'!$B:$D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A18" authorId="0">
      <text>
        <r>
          <rPr>
            <b/>
            <sz val="9"/>
            <rFont val="ＭＳ Ｐゴシック"/>
            <family val="3"/>
          </rPr>
          <t>国庫補助金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0">
      <text>
        <r>
          <rPr>
            <b/>
            <sz val="9"/>
            <rFont val="ＭＳ Ｐゴシック"/>
            <family val="3"/>
          </rPr>
          <t>県補助金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A47" authorId="0">
      <text>
        <r>
          <rPr>
            <b/>
            <sz val="9"/>
            <rFont val="ＭＳ Ｐゴシック"/>
            <family val="3"/>
          </rPr>
          <t>国庫補助金</t>
        </r>
        <r>
          <rPr>
            <sz val="9"/>
            <rFont val="ＭＳ Ｐゴシック"/>
            <family val="3"/>
          </rPr>
          <t xml:space="preserve">
</t>
        </r>
      </text>
    </comment>
    <comment ref="A48" authorId="0">
      <text>
        <r>
          <rPr>
            <b/>
            <sz val="9"/>
            <rFont val="ＭＳ Ｐゴシック"/>
            <family val="3"/>
          </rPr>
          <t>県補助金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A17" authorId="0">
      <text>
        <r>
          <rPr>
            <b/>
            <sz val="9"/>
            <rFont val="ＭＳ Ｐゴシック"/>
            <family val="3"/>
          </rPr>
          <t>国庫補助金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県補助金</t>
        </r>
        <r>
          <rPr>
            <sz val="9"/>
            <rFont val="ＭＳ Ｐゴシック"/>
            <family val="3"/>
          </rPr>
          <t xml:space="preserve">
</t>
        </r>
      </text>
    </comment>
    <comment ref="A53" authorId="0">
      <text>
        <r>
          <rPr>
            <b/>
            <sz val="9"/>
            <rFont val="ＭＳ Ｐゴシック"/>
            <family val="3"/>
          </rPr>
          <t>国庫補助金</t>
        </r>
        <r>
          <rPr>
            <sz val="9"/>
            <rFont val="ＭＳ Ｐゴシック"/>
            <family val="3"/>
          </rPr>
          <t xml:space="preserve">
</t>
        </r>
      </text>
    </comment>
    <comment ref="A54" authorId="0">
      <text>
        <r>
          <rPr>
            <b/>
            <sz val="9"/>
            <rFont val="ＭＳ Ｐゴシック"/>
            <family val="3"/>
          </rPr>
          <t>県補助金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<sst xmlns="http://schemas.openxmlformats.org/spreadsheetml/2006/main" count="1473" uniqueCount="1159">
  <si>
    <t>(1) 自己資本金</t>
  </si>
  <si>
    <t>ｱ. 企業債</t>
  </si>
  <si>
    <t>ｲ. 他会計借入金</t>
  </si>
  <si>
    <t>(1) 資本剰余金</t>
  </si>
  <si>
    <t>ｲ. 工事負担金</t>
  </si>
  <si>
    <t>ｳ. 再評価積立金</t>
  </si>
  <si>
    <t>ｴ. その他</t>
  </si>
  <si>
    <t>(2) 利益剰余金</t>
  </si>
  <si>
    <t>ｱ. 減債積立金</t>
  </si>
  <si>
    <t>ｲ. 利益積立金</t>
  </si>
  <si>
    <t>ｳ. 建設改良積立金</t>
  </si>
  <si>
    <t>ｴ. その他積立金</t>
  </si>
  <si>
    <t>10. 資本合計</t>
  </si>
  <si>
    <t>11. 負債・資本合計</t>
  </si>
  <si>
    <t>12. 不良債務</t>
  </si>
  <si>
    <t>13. 実質資金不足</t>
  </si>
  <si>
    <t>団 体 名　</t>
  </si>
  <si>
    <t>　項　　目</t>
  </si>
  <si>
    <t>(2) 供用開始</t>
  </si>
  <si>
    <t>松 江 市</t>
  </si>
  <si>
    <t>ｲ. 受託工事収益</t>
  </si>
  <si>
    <t>(1) 職員給与費</t>
  </si>
  <si>
    <t>(2) その他</t>
  </si>
  <si>
    <t>合　計</t>
  </si>
  <si>
    <t>１</t>
  </si>
  <si>
    <t>(2) 資本勘定所属職員 (人)</t>
  </si>
  <si>
    <t>金</t>
  </si>
  <si>
    <t>額</t>
  </si>
  <si>
    <t>構</t>
  </si>
  <si>
    <t>成</t>
  </si>
  <si>
    <t>比</t>
  </si>
  <si>
    <t>有</t>
  </si>
  <si>
    <t>収</t>
  </si>
  <si>
    <t>水</t>
  </si>
  <si>
    <t>量</t>
  </si>
  <si>
    <t>m3</t>
  </si>
  <si>
    <t>当</t>
  </si>
  <si>
    <t>た</t>
  </si>
  <si>
    <t>り</t>
  </si>
  <si>
    <t>の</t>
  </si>
  <si>
    <t>額</t>
  </si>
  <si>
    <t>設</t>
  </si>
  <si>
    <t>務</t>
  </si>
  <si>
    <t>(1) 基本給</t>
  </si>
  <si>
    <t>(2) 手当</t>
  </si>
  <si>
    <t>(3) 賃金</t>
  </si>
  <si>
    <t>(4) 退職給与金</t>
  </si>
  <si>
    <t>(5) 法定福利費</t>
  </si>
  <si>
    <t>(6) 　 計</t>
  </si>
  <si>
    <t>10. 路面復旧費</t>
  </si>
  <si>
    <t>11. 委託料</t>
  </si>
  <si>
    <t>(2) 固定資産対長期資本比率</t>
  </si>
  <si>
    <t>財</t>
  </si>
  <si>
    <t>比</t>
  </si>
  <si>
    <t>(5) 経常収益対経常費用比率</t>
  </si>
  <si>
    <t>率</t>
  </si>
  <si>
    <t>(6) 営業収益対営業費用比率</t>
  </si>
  <si>
    <t>(7) 企業債償還額対減価償却額比率</t>
  </si>
  <si>
    <t>うち当年度純利益</t>
  </si>
  <si>
    <t>うち当年度純損失(△)</t>
  </si>
  <si>
    <t>(1) 現金及び預金</t>
  </si>
  <si>
    <t>(2) 未収金</t>
  </si>
  <si>
    <t>(3) 貯蔵品</t>
  </si>
  <si>
    <t xml:space="preserve">(4) 短期有価証券 </t>
  </si>
  <si>
    <t>う</t>
  </si>
  <si>
    <t>ち</t>
  </si>
  <si>
    <t>資</t>
  </si>
  <si>
    <t>本</t>
  </si>
  <si>
    <t>的</t>
  </si>
  <si>
    <t>入</t>
  </si>
  <si>
    <t>支</t>
  </si>
  <si>
    <t>出</t>
  </si>
  <si>
    <t>補</t>
  </si>
  <si>
    <t>て</t>
  </si>
  <si>
    <t>ん</t>
  </si>
  <si>
    <t>源</t>
  </si>
  <si>
    <t>建</t>
  </si>
  <si>
    <t>改</t>
  </si>
  <si>
    <t>良</t>
  </si>
  <si>
    <t>費</t>
  </si>
  <si>
    <t>内</t>
  </si>
  <si>
    <t>訳</t>
  </si>
  <si>
    <t>(ｲ) その他</t>
  </si>
  <si>
    <t>(8)  工事負担金</t>
  </si>
  <si>
    <t>(9)  その他</t>
  </si>
  <si>
    <t>(5) その他</t>
  </si>
  <si>
    <t>7. 補てん財源不足比率 (h)/(e)×100</t>
  </si>
  <si>
    <t>(ｲ) 公庫資金</t>
  </si>
  <si>
    <t>(ｳ) その他</t>
  </si>
  <si>
    <t>(3) 工事負担金</t>
  </si>
  <si>
    <t>（企業債に関する調）</t>
  </si>
  <si>
    <t>借</t>
  </si>
  <si>
    <t>先</t>
  </si>
  <si>
    <t>別</t>
  </si>
  <si>
    <t>利</t>
  </si>
  <si>
    <t>（資本的収支に関する調）</t>
  </si>
  <si>
    <t>(1)  企業債</t>
  </si>
  <si>
    <t>(ｱ) 建設改良のための企業債</t>
  </si>
  <si>
    <t>1.</t>
  </si>
  <si>
    <t>(2)  他会計出資金</t>
  </si>
  <si>
    <t>(3)  他会計負担金</t>
  </si>
  <si>
    <t>(4)  他会計借入金</t>
  </si>
  <si>
    <t>(5)  他会計補助金</t>
  </si>
  <si>
    <t>(6)  固定資産売却代金</t>
  </si>
  <si>
    <t>(7)  国庫(県)補助金</t>
  </si>
  <si>
    <t>(10)     計    (1)～(9) (a)</t>
  </si>
  <si>
    <t>(11) 翌年度繰越充当財源 (b)</t>
  </si>
  <si>
    <t>(12) 前年度許可債今年度収入分 (c)</t>
  </si>
  <si>
    <t>(13) 純計 (a)-{(b)+(c)} (d)</t>
  </si>
  <si>
    <t>(1) 建設改良費</t>
  </si>
  <si>
    <t>(ｱ) 職員給与費</t>
  </si>
  <si>
    <t>2.</t>
  </si>
  <si>
    <t>(ｲ) 建設利息</t>
  </si>
  <si>
    <t>(2) 企業債償還金</t>
  </si>
  <si>
    <t>(ｱ) 建設改良のための企業債</t>
  </si>
  <si>
    <t>(3) 他会計長期借入金返還金</t>
  </si>
  <si>
    <t>(4) 他会計への支出金</t>
  </si>
  <si>
    <t>(6)     計    (1)～(5) (e)</t>
  </si>
  <si>
    <t>3. 資本的支出不足額(△) (f)</t>
  </si>
  <si>
    <t>(1) 過年度分損益勘定留保資金</t>
  </si>
  <si>
    <t>4.</t>
  </si>
  <si>
    <t>(2) 当年度分損益勘定留保資金</t>
  </si>
  <si>
    <t>(3) 繰越利益剰余金処分額</t>
  </si>
  <si>
    <t>(4) 当年度分利益剰余金処分額</t>
  </si>
  <si>
    <t>(5) 積立金取崩し額</t>
  </si>
  <si>
    <t>(6) 繰越工事資金</t>
  </si>
  <si>
    <t>(7) その他</t>
  </si>
  <si>
    <t>(8)     計    (1)～(7) (g)</t>
  </si>
  <si>
    <t>5. 補てん財源不足額(△) (f)-(g) (h)</t>
  </si>
  <si>
    <t>6. 当年度許可債で未借入、未発行分</t>
  </si>
  <si>
    <t>8. 行政投資実績額</t>
  </si>
  <si>
    <t>9.</t>
  </si>
  <si>
    <t>(1) 企業債</t>
  </si>
  <si>
    <t>(ｱ) 政府資金</t>
  </si>
  <si>
    <t>(2) 国庫(県)補助金</t>
  </si>
  <si>
    <t>(4) 他会計繰入金</t>
  </si>
  <si>
    <t>（貸借対照表及び財務分析）</t>
  </si>
  <si>
    <t>(1) 有形固定資産</t>
  </si>
  <si>
    <t>ｱ. 土地</t>
  </si>
  <si>
    <t>ｲ. 償却資産</t>
  </si>
  <si>
    <t>ｳ. 減価償却累計額(△)</t>
  </si>
  <si>
    <t>ｴ. 建設仮勘定</t>
  </si>
  <si>
    <t>ｵ. その他</t>
  </si>
  <si>
    <t>(2) 無形固定資産</t>
  </si>
  <si>
    <t>(3) 投資</t>
  </si>
  <si>
    <t>(1) 企業債</t>
  </si>
  <si>
    <t>(2) 再建費</t>
  </si>
  <si>
    <t>(3) 他会計借入金</t>
  </si>
  <si>
    <t>(4) 引当金</t>
  </si>
  <si>
    <t>(5) その他</t>
  </si>
  <si>
    <t>(1) 一時借入金</t>
  </si>
  <si>
    <t>(2) 未払金及び未払費用</t>
  </si>
  <si>
    <t>(3) その他</t>
  </si>
  <si>
    <t>ｱ. 固有資本金(引継資本金)</t>
  </si>
  <si>
    <t>ｲ. 再評価組入資本金</t>
  </si>
  <si>
    <t>ｳ. 繰入資本金</t>
  </si>
  <si>
    <t>ｴ. 組入資本金(造成資本金)</t>
  </si>
  <si>
    <t>(2) 借入資本金</t>
  </si>
  <si>
    <t>ｱ. 国庫(県)補助金</t>
  </si>
  <si>
    <t>ｵ. 当年度未処分利益剰余金</t>
  </si>
  <si>
    <t>ｶ. 当年度未処理欠損金(△)</t>
  </si>
  <si>
    <t>14. 再掲</t>
  </si>
  <si>
    <t>経常利益</t>
  </si>
  <si>
    <t>経常損失(△)</t>
  </si>
  <si>
    <t>15. 累積欠損金比率</t>
  </si>
  <si>
    <t>16. 不良債務比率</t>
  </si>
  <si>
    <t>(1) 自己資本構成比率</t>
  </si>
  <si>
    <t>17.</t>
  </si>
  <si>
    <t>(3) 流動比率</t>
  </si>
  <si>
    <t>(4) 総収支比率</t>
  </si>
  <si>
    <t>（損益計算書）</t>
  </si>
  <si>
    <t>(1) 営業収益 (B)</t>
  </si>
  <si>
    <t>ｲ. 受託工事収益</t>
  </si>
  <si>
    <t>ｳ. その他営業収益</t>
  </si>
  <si>
    <t>(2) 営業外収益 (C)</t>
  </si>
  <si>
    <t>ｱ. 受取利息及び配当金</t>
  </si>
  <si>
    <t>(1) 営業費用 (E)</t>
  </si>
  <si>
    <t>ｳ. 受託工事費</t>
  </si>
  <si>
    <t>(2) 営業外費用 (F)</t>
  </si>
  <si>
    <t>ｱ. 支払利息</t>
  </si>
  <si>
    <t>ｲ. 企業債取扱諸費</t>
  </si>
  <si>
    <t>ｴ. 繰延勘定償却</t>
  </si>
  <si>
    <t>ｵ. その他営業外費用</t>
  </si>
  <si>
    <t>(1) 他会計繰入金</t>
  </si>
  <si>
    <t>(2) 固定資産売却益</t>
  </si>
  <si>
    <t>(3) その他</t>
  </si>
  <si>
    <t>10. 前年度繰越欠損金</t>
  </si>
  <si>
    <t>11. 当年度未処分利益剰余金</t>
  </si>
  <si>
    <t>12. 当年度未処理欠損金</t>
  </si>
  <si>
    <t>（施設及び業務概況に関する調）</t>
  </si>
  <si>
    <t>(1) 損益勘定所属職員 (人)</t>
  </si>
  <si>
    <t>(3) 　　　計　　　　 (人)</t>
  </si>
  <si>
    <t>ｴ. 他会計補助金</t>
  </si>
  <si>
    <t xml:space="preserve"> 1. 総収益 (B)+(C)+(G) (A)</t>
  </si>
  <si>
    <t xml:space="preserve"> 2. 総費用 (E)+(F)+(H) (D)</t>
  </si>
  <si>
    <t xml:space="preserve"> 3. 経常利益 {(B+C)+(E+F)}</t>
  </si>
  <si>
    <t xml:space="preserve"> 4. 経常損失(△) {(B+C)+(E+F)}</t>
  </si>
  <si>
    <t xml:space="preserve"> 5. 特別利益 (G)</t>
  </si>
  <si>
    <t xml:space="preserve"> 6. 特別損失 (H)</t>
  </si>
  <si>
    <t xml:space="preserve"> 7. 純利益 (A)-(D)</t>
  </si>
  <si>
    <t xml:space="preserve"> 8. 純損失(△) (A)-(D)</t>
  </si>
  <si>
    <t xml:space="preserve"> 9. 前年度繰越利益剰余金</t>
  </si>
  <si>
    <t>1. 給水形態</t>
  </si>
  <si>
    <t>2. 事業開始年月日</t>
  </si>
  <si>
    <t>3. 法適用年月日</t>
  </si>
  <si>
    <t>4. 管理者</t>
  </si>
  <si>
    <t xml:space="preserve"> 1. 固定資産</t>
  </si>
  <si>
    <t xml:space="preserve"> 2. 流動資産</t>
  </si>
  <si>
    <t xml:space="preserve"> 3. 繰延勘定</t>
  </si>
  <si>
    <t xml:space="preserve"> 4. 資産合計</t>
  </si>
  <si>
    <t xml:space="preserve"> 5. 固定負債</t>
  </si>
  <si>
    <t xml:space="preserve"> 6. 流動負債</t>
  </si>
  <si>
    <t xml:space="preserve"> 7. 負債合計</t>
  </si>
  <si>
    <t xml:space="preserve"> 8. 資本金</t>
  </si>
  <si>
    <t xml:space="preserve"> 9. 剰余金</t>
  </si>
  <si>
    <t>ｳ. 国庫(県)補助金</t>
  </si>
  <si>
    <t>(1) 財政融資</t>
  </si>
  <si>
    <t>(5) 市中銀行</t>
  </si>
  <si>
    <t>(7) 市場公募債</t>
  </si>
  <si>
    <t>(8) 共済組合</t>
  </si>
  <si>
    <t>(10) 交付公債</t>
  </si>
  <si>
    <t>(11) その他</t>
  </si>
  <si>
    <t>(9) 政府保証付外債</t>
  </si>
  <si>
    <t/>
  </si>
  <si>
    <t>(2) 郵便貯金</t>
  </si>
  <si>
    <t>(3) 簡易生命保険</t>
  </si>
  <si>
    <t>企　業　債　現　在　高</t>
  </si>
  <si>
    <t>(6) (5)以外の金融機関</t>
  </si>
  <si>
    <t>手入力→</t>
  </si>
  <si>
    <r>
      <t>2</t>
    </r>
    <r>
      <rPr>
        <sz val="11"/>
        <rFont val="ＭＳ 明朝"/>
        <family val="1"/>
      </rPr>
      <t>0,01,01</t>
    </r>
  </si>
  <si>
    <r>
      <t>20,01,0</t>
    </r>
    <r>
      <rPr>
        <sz val="11"/>
        <rFont val="ＭＳ 明朝"/>
        <family val="1"/>
      </rPr>
      <t>2</t>
    </r>
  </si>
  <si>
    <r>
      <t>20,01,0</t>
    </r>
    <r>
      <rPr>
        <sz val="11"/>
        <rFont val="ＭＳ 明朝"/>
        <family val="1"/>
      </rPr>
      <t>3</t>
    </r>
  </si>
  <si>
    <t>22,01,01</t>
  </si>
  <si>
    <r>
      <t>22,01,0</t>
    </r>
    <r>
      <rPr>
        <sz val="11"/>
        <rFont val="ＭＳ 明朝"/>
        <family val="1"/>
      </rPr>
      <t>2</t>
    </r>
  </si>
  <si>
    <r>
      <t>22,01,0</t>
    </r>
    <r>
      <rPr>
        <sz val="11"/>
        <rFont val="ＭＳ 明朝"/>
        <family val="1"/>
      </rPr>
      <t>3</t>
    </r>
  </si>
  <si>
    <r>
      <t>22,0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,01</t>
    </r>
  </si>
  <si>
    <r>
      <t>2</t>
    </r>
    <r>
      <rPr>
        <sz val="11"/>
        <rFont val="ＭＳ 明朝"/>
        <family val="1"/>
      </rPr>
      <t>3,01,01</t>
    </r>
  </si>
  <si>
    <r>
      <t>23,01,0</t>
    </r>
    <r>
      <rPr>
        <sz val="11"/>
        <rFont val="ＭＳ 明朝"/>
        <family val="1"/>
      </rPr>
      <t>2</t>
    </r>
  </si>
  <si>
    <r>
      <t>23,01,0</t>
    </r>
    <r>
      <rPr>
        <sz val="11"/>
        <rFont val="ＭＳ 明朝"/>
        <family val="1"/>
      </rPr>
      <t>3</t>
    </r>
  </si>
  <si>
    <r>
      <t>23,0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,0</t>
    </r>
    <r>
      <rPr>
        <sz val="11"/>
        <rFont val="ＭＳ 明朝"/>
        <family val="1"/>
      </rPr>
      <t>2</t>
    </r>
  </si>
  <si>
    <t>23,01,27</t>
  </si>
  <si>
    <t>受託工事費</t>
  </si>
  <si>
    <t>附帯事業費</t>
  </si>
  <si>
    <t>材料及び不用品売却原価</t>
  </si>
  <si>
    <t>経常費用</t>
  </si>
  <si>
    <r>
      <t>2</t>
    </r>
    <r>
      <rPr>
        <sz val="11"/>
        <rFont val="ＭＳ 明朝"/>
        <family val="1"/>
      </rPr>
      <t>4,01,12</t>
    </r>
  </si>
  <si>
    <r>
      <t>24,0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</si>
  <si>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</si>
  <si>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</si>
  <si>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</si>
  <si>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</si>
  <si>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</si>
  <si>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</si>
  <si>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,12</t>
    </r>
  </si>
  <si>
    <r>
      <t>24,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,12</t>
    </r>
  </si>
  <si>
    <r>
      <t>24,</t>
    </r>
    <r>
      <rPr>
        <sz val="11"/>
        <rFont val="ＭＳ 明朝"/>
        <family val="1"/>
      </rPr>
      <t>11</t>
    </r>
    <r>
      <rPr>
        <sz val="11"/>
        <rFont val="ＭＳ 明朝"/>
        <family val="1"/>
      </rPr>
      <t>,12</t>
    </r>
  </si>
  <si>
    <r>
      <t>24,</t>
    </r>
    <r>
      <rPr>
        <sz val="11"/>
        <rFont val="ＭＳ 明朝"/>
        <family val="1"/>
      </rPr>
      <t>12</t>
    </r>
    <r>
      <rPr>
        <sz val="11"/>
        <rFont val="ＭＳ 明朝"/>
        <family val="1"/>
      </rPr>
      <t>,12</t>
    </r>
  </si>
  <si>
    <r>
      <t>2</t>
    </r>
    <r>
      <rPr>
        <sz val="11"/>
        <rFont val="ＭＳ 明朝"/>
        <family val="1"/>
      </rPr>
      <t>4,01,01</t>
    </r>
  </si>
  <si>
    <r>
      <t>24,01,0</t>
    </r>
    <r>
      <rPr>
        <sz val="11"/>
        <rFont val="ＭＳ 明朝"/>
        <family val="1"/>
      </rPr>
      <t>2</t>
    </r>
  </si>
  <si>
    <r>
      <t>24,01,0</t>
    </r>
    <r>
      <rPr>
        <sz val="11"/>
        <rFont val="ＭＳ 明朝"/>
        <family val="1"/>
      </rPr>
      <t>3</t>
    </r>
  </si>
  <si>
    <t>（費用構成表）</t>
  </si>
  <si>
    <t>21,01,01</t>
  </si>
  <si>
    <t xml:space="preserve"> 1. 職員給与費</t>
  </si>
  <si>
    <r>
      <t>21,01,0</t>
    </r>
    <r>
      <rPr>
        <sz val="11"/>
        <rFont val="ＭＳ 明朝"/>
        <family val="1"/>
      </rPr>
      <t>2</t>
    </r>
  </si>
  <si>
    <r>
      <t>21,01,0</t>
    </r>
    <r>
      <rPr>
        <sz val="11"/>
        <rFont val="ＭＳ 明朝"/>
        <family val="1"/>
      </rPr>
      <t>3</t>
    </r>
  </si>
  <si>
    <t xml:space="preserve"> 2. 支払利息</t>
  </si>
  <si>
    <t>金</t>
  </si>
  <si>
    <t>(1) 一時借入金利息</t>
  </si>
  <si>
    <t>内　訳</t>
  </si>
  <si>
    <t>(2) 企業債利息</t>
  </si>
  <si>
    <t>(3) その他借入金利息</t>
  </si>
  <si>
    <t xml:space="preserve"> 3. 減価償却費</t>
  </si>
  <si>
    <t xml:space="preserve"> 4. 動力費</t>
  </si>
  <si>
    <t xml:space="preserve"> 5. 光熱水費</t>
  </si>
  <si>
    <t xml:space="preserve"> 6. 通信運搬費</t>
  </si>
  <si>
    <t xml:space="preserve"> 7. 修繕費</t>
  </si>
  <si>
    <t xml:space="preserve"> 8. 材料費</t>
  </si>
  <si>
    <t xml:space="preserve"> 9. 薬品費</t>
  </si>
  <si>
    <t xml:space="preserve"> 1. 職員給与費</t>
  </si>
  <si>
    <t>内　訳</t>
  </si>
  <si>
    <t>(1)  起債前借</t>
  </si>
  <si>
    <t>(2)             1.0％未満</t>
  </si>
  <si>
    <t>(3)  1.0％以上～2.0％未満</t>
  </si>
  <si>
    <t>(4)  2.0％以上～3.0％未満</t>
  </si>
  <si>
    <t>(5)  3.0％以上～4.0％未満</t>
  </si>
  <si>
    <t>(6)  4.0％以上～5.0％未満</t>
  </si>
  <si>
    <t>(7)  5.0％以上～6.0％未満</t>
  </si>
  <si>
    <t>(8)  6.0％以上～7.0％未満</t>
  </si>
  <si>
    <t>(9)  7.0％以上～7.5％未満</t>
  </si>
  <si>
    <t>(10) 7.5％以上～8.0％未満</t>
  </si>
  <si>
    <t>(11) 8.0％以上</t>
  </si>
  <si>
    <t>(1) 企業債利息</t>
  </si>
  <si>
    <t>(2) 一時借入金利息</t>
  </si>
  <si>
    <t>(3) 他会計借入金等利息</t>
  </si>
  <si>
    <t>(1) 企業債利息</t>
  </si>
  <si>
    <t>(2) 一時借入金利息</t>
  </si>
  <si>
    <t>(3) 他会計借入金等利息</t>
  </si>
  <si>
    <t>(4) 地方公共団体金融機構</t>
  </si>
  <si>
    <r>
      <t>2</t>
    </r>
    <r>
      <rPr>
        <sz val="11"/>
        <rFont val="ＭＳ 明朝"/>
        <family val="1"/>
      </rPr>
      <t>0,01,04</t>
    </r>
  </si>
  <si>
    <r>
      <t>20,01,05</t>
    </r>
  </si>
  <si>
    <r>
      <t>20,01,06</t>
    </r>
  </si>
  <si>
    <r>
      <t>2</t>
    </r>
    <r>
      <rPr>
        <sz val="11"/>
        <rFont val="ＭＳ 明朝"/>
        <family val="1"/>
      </rPr>
      <t>0,01,07</t>
    </r>
  </si>
  <si>
    <r>
      <t>20,01,08</t>
    </r>
  </si>
  <si>
    <r>
      <t>20,01,09</t>
    </r>
  </si>
  <si>
    <r>
      <t>2</t>
    </r>
    <r>
      <rPr>
        <sz val="11"/>
        <rFont val="ＭＳ 明朝"/>
        <family val="1"/>
      </rPr>
      <t>0,01,10</t>
    </r>
  </si>
  <si>
    <r>
      <t>20,01,11</t>
    </r>
  </si>
  <si>
    <r>
      <t>20,01,12</t>
    </r>
  </si>
  <si>
    <r>
      <t>2</t>
    </r>
    <r>
      <rPr>
        <sz val="11"/>
        <rFont val="ＭＳ 明朝"/>
        <family val="1"/>
      </rPr>
      <t>0,01,13</t>
    </r>
  </si>
  <si>
    <r>
      <t>20,01,14</t>
    </r>
  </si>
  <si>
    <r>
      <t>20,01,15</t>
    </r>
  </si>
  <si>
    <r>
      <t>2</t>
    </r>
    <r>
      <rPr>
        <sz val="11"/>
        <rFont val="ＭＳ 明朝"/>
        <family val="1"/>
      </rPr>
      <t>0,01,16</t>
    </r>
  </si>
  <si>
    <r>
      <t>20,01,17</t>
    </r>
  </si>
  <si>
    <r>
      <t>20,01,18</t>
    </r>
  </si>
  <si>
    <r>
      <t>2</t>
    </r>
    <r>
      <rPr>
        <sz val="11"/>
        <rFont val="ＭＳ 明朝"/>
        <family val="1"/>
      </rPr>
      <t>0,01,19</t>
    </r>
  </si>
  <si>
    <r>
      <t>20,01,20</t>
    </r>
  </si>
  <si>
    <r>
      <t>20,01,21</t>
    </r>
  </si>
  <si>
    <r>
      <t>2</t>
    </r>
    <r>
      <rPr>
        <sz val="11"/>
        <rFont val="ＭＳ 明朝"/>
        <family val="1"/>
      </rPr>
      <t>0,01,22</t>
    </r>
  </si>
  <si>
    <r>
      <t>20,01,23</t>
    </r>
  </si>
  <si>
    <r>
      <t>20,01,24</t>
    </r>
  </si>
  <si>
    <r>
      <t>2</t>
    </r>
    <r>
      <rPr>
        <sz val="11"/>
        <rFont val="ＭＳ 明朝"/>
        <family val="1"/>
      </rPr>
      <t>0,01,25</t>
    </r>
  </si>
  <si>
    <r>
      <t>20,01,26</t>
    </r>
  </si>
  <si>
    <r>
      <t>20,01,27</t>
    </r>
  </si>
  <si>
    <r>
      <t>2</t>
    </r>
    <r>
      <rPr>
        <sz val="11"/>
        <rFont val="ＭＳ 明朝"/>
        <family val="1"/>
      </rPr>
      <t>0,01,28</t>
    </r>
  </si>
  <si>
    <r>
      <t>20,01,29</t>
    </r>
  </si>
  <si>
    <r>
      <t>20,01,30</t>
    </r>
  </si>
  <si>
    <r>
      <t>2</t>
    </r>
    <r>
      <rPr>
        <sz val="11"/>
        <rFont val="ＭＳ 明朝"/>
        <family val="1"/>
      </rPr>
      <t>0,01,31</t>
    </r>
  </si>
  <si>
    <r>
      <t>20,01,32</t>
    </r>
  </si>
  <si>
    <r>
      <t>20,01,33</t>
    </r>
  </si>
  <si>
    <r>
      <t>2</t>
    </r>
    <r>
      <rPr>
        <sz val="11"/>
        <rFont val="ＭＳ 明朝"/>
        <family val="1"/>
      </rPr>
      <t>0,01,34</t>
    </r>
  </si>
  <si>
    <r>
      <t>20,01,35</t>
    </r>
  </si>
  <si>
    <r>
      <t>20,01,36</t>
    </r>
  </si>
  <si>
    <r>
      <t>2</t>
    </r>
    <r>
      <rPr>
        <sz val="11"/>
        <rFont val="ＭＳ 明朝"/>
        <family val="1"/>
      </rPr>
      <t>0,01,37</t>
    </r>
  </si>
  <si>
    <r>
      <t>20,01,38</t>
    </r>
  </si>
  <si>
    <r>
      <t>20,01,39</t>
    </r>
  </si>
  <si>
    <r>
      <t>2</t>
    </r>
    <r>
      <rPr>
        <sz val="11"/>
        <rFont val="ＭＳ 明朝"/>
        <family val="1"/>
      </rPr>
      <t>0,01,40</t>
    </r>
  </si>
  <si>
    <r>
      <t>20,01,41</t>
    </r>
  </si>
  <si>
    <r>
      <t>20,01,42</t>
    </r>
  </si>
  <si>
    <r>
      <t>2</t>
    </r>
    <r>
      <rPr>
        <sz val="11"/>
        <rFont val="ＭＳ 明朝"/>
        <family val="1"/>
      </rPr>
      <t>0,01,43</t>
    </r>
  </si>
  <si>
    <r>
      <t>20,01,44</t>
    </r>
  </si>
  <si>
    <r>
      <t>20,01,45</t>
    </r>
  </si>
  <si>
    <r>
      <t>2</t>
    </r>
    <r>
      <rPr>
        <sz val="11"/>
        <rFont val="ＭＳ 明朝"/>
        <family val="1"/>
      </rPr>
      <t>0,01,46</t>
    </r>
  </si>
  <si>
    <r>
      <t>20,01,47</t>
    </r>
  </si>
  <si>
    <r>
      <t>20,01,48</t>
    </r>
  </si>
  <si>
    <r>
      <t>2</t>
    </r>
    <r>
      <rPr>
        <sz val="11"/>
        <rFont val="ＭＳ 明朝"/>
        <family val="1"/>
      </rPr>
      <t>0,01,49</t>
    </r>
  </si>
  <si>
    <r>
      <t>20,01,50</t>
    </r>
  </si>
  <si>
    <r>
      <t>20,01,51</t>
    </r>
  </si>
  <si>
    <r>
      <t>2</t>
    </r>
    <r>
      <rPr>
        <sz val="11"/>
        <rFont val="ＭＳ 明朝"/>
        <family val="1"/>
      </rPr>
      <t>0,01,52</t>
    </r>
  </si>
  <si>
    <r>
      <t>20,01,53</t>
    </r>
  </si>
  <si>
    <r>
      <t>20,01,54</t>
    </r>
  </si>
  <si>
    <r>
      <t>2</t>
    </r>
    <r>
      <rPr>
        <sz val="11"/>
        <rFont val="ＭＳ 明朝"/>
        <family val="1"/>
      </rPr>
      <t>0,01,55</t>
    </r>
  </si>
  <si>
    <r>
      <t>20,01,56</t>
    </r>
  </si>
  <si>
    <r>
      <t>20,01,57</t>
    </r>
  </si>
  <si>
    <r>
      <t>2</t>
    </r>
    <r>
      <rPr>
        <sz val="11"/>
        <rFont val="ＭＳ 明朝"/>
        <family val="1"/>
      </rPr>
      <t>0,01,58</t>
    </r>
  </si>
  <si>
    <r>
      <t>20,01,59</t>
    </r>
  </si>
  <si>
    <r>
      <t>20,01,60</t>
    </r>
  </si>
  <si>
    <r>
      <t>2</t>
    </r>
    <r>
      <rPr>
        <sz val="11"/>
        <rFont val="ＭＳ 明朝"/>
        <family val="1"/>
      </rPr>
      <t>0,01,61</t>
    </r>
  </si>
  <si>
    <r>
      <t>20,01,62</t>
    </r>
  </si>
  <si>
    <r>
      <t>20,01,63</t>
    </r>
  </si>
  <si>
    <t>21,01,04</t>
  </si>
  <si>
    <r>
      <t>21,01,05</t>
    </r>
  </si>
  <si>
    <r>
      <t>21,01,06</t>
    </r>
  </si>
  <si>
    <t>21,01,07</t>
  </si>
  <si>
    <r>
      <t>21,01,08</t>
    </r>
  </si>
  <si>
    <r>
      <t>21,01,09</t>
    </r>
  </si>
  <si>
    <t>21,01,10</t>
  </si>
  <si>
    <r>
      <t>21,01,11</t>
    </r>
  </si>
  <si>
    <r>
      <t>21,01,12</t>
    </r>
  </si>
  <si>
    <t>21,01,13</t>
  </si>
  <si>
    <r>
      <t>21,01,14</t>
    </r>
  </si>
  <si>
    <r>
      <t>21,01,15</t>
    </r>
  </si>
  <si>
    <t>21,01,16</t>
  </si>
  <si>
    <r>
      <t>21,01,17</t>
    </r>
  </si>
  <si>
    <r>
      <t>21,01,18</t>
    </r>
  </si>
  <si>
    <t>21,01,19</t>
  </si>
  <si>
    <r>
      <t>21,01,20</t>
    </r>
  </si>
  <si>
    <r>
      <t>21,01,21</t>
    </r>
  </si>
  <si>
    <t>21,01,22</t>
  </si>
  <si>
    <r>
      <t>21,01,23</t>
    </r>
  </si>
  <si>
    <r>
      <t>21,01,24</t>
    </r>
  </si>
  <si>
    <t>21,01,25</t>
  </si>
  <si>
    <r>
      <t>21,01,26</t>
    </r>
  </si>
  <si>
    <r>
      <t>21,01,27</t>
    </r>
  </si>
  <si>
    <t>21,01,28</t>
  </si>
  <si>
    <r>
      <t>21,01,29</t>
    </r>
  </si>
  <si>
    <r>
      <t>21,01,30</t>
    </r>
  </si>
  <si>
    <t>21,01,31</t>
  </si>
  <si>
    <r>
      <t>21,01,32</t>
    </r>
  </si>
  <si>
    <r>
      <t>21,01,33</t>
    </r>
  </si>
  <si>
    <t>21,01,34</t>
  </si>
  <si>
    <r>
      <t>21,01,35</t>
    </r>
  </si>
  <si>
    <r>
      <t>21,01,36</t>
    </r>
  </si>
  <si>
    <t>21,01,37</t>
  </si>
  <si>
    <r>
      <t>21,01,38</t>
    </r>
  </si>
  <si>
    <r>
      <t>21,01,39</t>
    </r>
  </si>
  <si>
    <t>21,01,40</t>
  </si>
  <si>
    <r>
      <t>21,01,41</t>
    </r>
  </si>
  <si>
    <r>
      <t>21,01,42</t>
    </r>
  </si>
  <si>
    <t>21,01,43</t>
  </si>
  <si>
    <r>
      <t>21,01,44</t>
    </r>
  </si>
  <si>
    <r>
      <t>21,01,45</t>
    </r>
  </si>
  <si>
    <t>21,01,46</t>
  </si>
  <si>
    <r>
      <t>21,01,47</t>
    </r>
  </si>
  <si>
    <r>
      <t>21,01,48</t>
    </r>
  </si>
  <si>
    <t>21,01,49</t>
  </si>
  <si>
    <r>
      <t>21,01,50</t>
    </r>
  </si>
  <si>
    <r>
      <t>21,01,51</t>
    </r>
  </si>
  <si>
    <t>21,01,52</t>
  </si>
  <si>
    <r>
      <t>21,01,53</t>
    </r>
  </si>
  <si>
    <r>
      <t>21,01,54</t>
    </r>
  </si>
  <si>
    <t>21,01,55</t>
  </si>
  <si>
    <r>
      <t>21,01,56</t>
    </r>
  </si>
  <si>
    <r>
      <t>21,01,57</t>
    </r>
  </si>
  <si>
    <t>21,01,58</t>
  </si>
  <si>
    <r>
      <t>21,01,59</t>
    </r>
  </si>
  <si>
    <r>
      <t>21,01,60</t>
    </r>
  </si>
  <si>
    <t>21,01,61</t>
  </si>
  <si>
    <r>
      <t>21,01,62</t>
    </r>
  </si>
  <si>
    <r>
      <t>21,01,63</t>
    </r>
  </si>
  <si>
    <t>22,01,04</t>
  </si>
  <si>
    <r>
      <t>22,01,05</t>
    </r>
  </si>
  <si>
    <r>
      <t>22,01,06</t>
    </r>
  </si>
  <si>
    <t>22,01,07</t>
  </si>
  <si>
    <r>
      <t>22,01,08</t>
    </r>
  </si>
  <si>
    <r>
      <t>22,01,09</t>
    </r>
  </si>
  <si>
    <t>22,01,10</t>
  </si>
  <si>
    <r>
      <t>22,01,11</t>
    </r>
  </si>
  <si>
    <r>
      <t>22,01,12</t>
    </r>
  </si>
  <si>
    <t>22,01,13</t>
  </si>
  <si>
    <r>
      <t>22,01,14</t>
    </r>
  </si>
  <si>
    <r>
      <t>22,01,15</t>
    </r>
  </si>
  <si>
    <t>22,01,16</t>
  </si>
  <si>
    <r>
      <t>22,01,17</t>
    </r>
  </si>
  <si>
    <r>
      <t>22,01,18</t>
    </r>
  </si>
  <si>
    <t>22,01,19</t>
  </si>
  <si>
    <r>
      <t>22,01,20</t>
    </r>
  </si>
  <si>
    <r>
      <t>22,01,21</t>
    </r>
  </si>
  <si>
    <t>22,01,22</t>
  </si>
  <si>
    <r>
      <t>22,01,23</t>
    </r>
  </si>
  <si>
    <r>
      <t>22,01,24</t>
    </r>
  </si>
  <si>
    <t>22,01,25</t>
  </si>
  <si>
    <r>
      <t>22,01,26</t>
    </r>
  </si>
  <si>
    <r>
      <t>22,01,27</t>
    </r>
  </si>
  <si>
    <t>22,01,28</t>
  </si>
  <si>
    <r>
      <t>22,01,29</t>
    </r>
  </si>
  <si>
    <r>
      <t>22,01,30</t>
    </r>
  </si>
  <si>
    <t>22,01,31</t>
  </si>
  <si>
    <r>
      <t>22,01,32</t>
    </r>
  </si>
  <si>
    <r>
      <t>22,01,33</t>
    </r>
  </si>
  <si>
    <t>22,01,34</t>
  </si>
  <si>
    <r>
      <t>22,01,35</t>
    </r>
  </si>
  <si>
    <r>
      <t>22,01,36</t>
    </r>
  </si>
  <si>
    <t>22,01,37</t>
  </si>
  <si>
    <r>
      <t>22,01,38</t>
    </r>
  </si>
  <si>
    <r>
      <t>22,01,39</t>
    </r>
  </si>
  <si>
    <t>22,01,40</t>
  </si>
  <si>
    <r>
      <t>22,01,41</t>
    </r>
  </si>
  <si>
    <r>
      <t>22,01,42</t>
    </r>
  </si>
  <si>
    <t>22,01,43</t>
  </si>
  <si>
    <r>
      <t>22,01,44</t>
    </r>
  </si>
  <si>
    <r>
      <t>22,01,45</t>
    </r>
  </si>
  <si>
    <t>22,01,46</t>
  </si>
  <si>
    <r>
      <t>22,01,47</t>
    </r>
  </si>
  <si>
    <r>
      <t>22,01,48</t>
    </r>
  </si>
  <si>
    <t>22,01,49</t>
  </si>
  <si>
    <r>
      <t>22,01,50</t>
    </r>
  </si>
  <si>
    <r>
      <t>22,01,51</t>
    </r>
  </si>
  <si>
    <t>22,01,52</t>
  </si>
  <si>
    <r>
      <t>22,01,53</t>
    </r>
  </si>
  <si>
    <r>
      <t>22,01,54</t>
    </r>
  </si>
  <si>
    <t>22,01,55</t>
  </si>
  <si>
    <r>
      <t>22,01,56</t>
    </r>
  </si>
  <si>
    <r>
      <t>22,01,57</t>
    </r>
  </si>
  <si>
    <t>22,01,58</t>
  </si>
  <si>
    <r>
      <t>22,01,59</t>
    </r>
  </si>
  <si>
    <r>
      <t>22,01,60</t>
    </r>
  </si>
  <si>
    <t>22,01,61</t>
  </si>
  <si>
    <r>
      <t>22,01,62</t>
    </r>
  </si>
  <si>
    <r>
      <t>22,01,63</t>
    </r>
  </si>
  <si>
    <r>
      <t>2</t>
    </r>
    <r>
      <rPr>
        <sz val="11"/>
        <rFont val="ＭＳ 明朝"/>
        <family val="1"/>
      </rPr>
      <t>3,01,04</t>
    </r>
  </si>
  <si>
    <r>
      <t>23,01,05</t>
    </r>
  </si>
  <si>
    <r>
      <t>23,01,06</t>
    </r>
  </si>
  <si>
    <r>
      <t>2</t>
    </r>
    <r>
      <rPr>
        <sz val="11"/>
        <rFont val="ＭＳ 明朝"/>
        <family val="1"/>
      </rPr>
      <t>3,01,07</t>
    </r>
  </si>
  <si>
    <r>
      <t>23,01,08</t>
    </r>
  </si>
  <si>
    <r>
      <t>23,01,09</t>
    </r>
  </si>
  <si>
    <r>
      <t>2</t>
    </r>
    <r>
      <rPr>
        <sz val="11"/>
        <rFont val="ＭＳ 明朝"/>
        <family val="1"/>
      </rPr>
      <t>3,01,10</t>
    </r>
  </si>
  <si>
    <r>
      <t>23,01,11</t>
    </r>
  </si>
  <si>
    <r>
      <t>23,01,12</t>
    </r>
  </si>
  <si>
    <r>
      <t>2</t>
    </r>
    <r>
      <rPr>
        <sz val="11"/>
        <rFont val="ＭＳ 明朝"/>
        <family val="1"/>
      </rPr>
      <t>3,01,13</t>
    </r>
  </si>
  <si>
    <r>
      <t>23,01,14</t>
    </r>
  </si>
  <si>
    <r>
      <t>23,01,15</t>
    </r>
  </si>
  <si>
    <r>
      <t>2</t>
    </r>
    <r>
      <rPr>
        <sz val="11"/>
        <rFont val="ＭＳ 明朝"/>
        <family val="1"/>
      </rPr>
      <t>3,01,16</t>
    </r>
  </si>
  <si>
    <r>
      <t>23,01,17</t>
    </r>
  </si>
  <si>
    <r>
      <t>23,01,18</t>
    </r>
  </si>
  <si>
    <r>
      <t>2</t>
    </r>
    <r>
      <rPr>
        <sz val="11"/>
        <rFont val="ＭＳ 明朝"/>
        <family val="1"/>
      </rPr>
      <t>3,01,19</t>
    </r>
  </si>
  <si>
    <r>
      <t>23,01,20</t>
    </r>
  </si>
  <si>
    <r>
      <t>23,01,21</t>
    </r>
  </si>
  <si>
    <r>
      <t>2</t>
    </r>
    <r>
      <rPr>
        <sz val="11"/>
        <rFont val="ＭＳ 明朝"/>
        <family val="1"/>
      </rPr>
      <t>3,01,22</t>
    </r>
  </si>
  <si>
    <r>
      <t>23,01,23</t>
    </r>
  </si>
  <si>
    <r>
      <t>23,01,24</t>
    </r>
  </si>
  <si>
    <r>
      <t>2</t>
    </r>
    <r>
      <rPr>
        <sz val="11"/>
        <rFont val="ＭＳ 明朝"/>
        <family val="1"/>
      </rPr>
      <t>3,01,25</t>
    </r>
  </si>
  <si>
    <r>
      <t>23,01,26</t>
    </r>
  </si>
  <si>
    <r>
      <t>23,01,27</t>
    </r>
  </si>
  <si>
    <r>
      <t>2</t>
    </r>
    <r>
      <rPr>
        <sz val="11"/>
        <rFont val="ＭＳ 明朝"/>
        <family val="1"/>
      </rPr>
      <t>3,01,28</t>
    </r>
  </si>
  <si>
    <r>
      <t>23,01,29</t>
    </r>
  </si>
  <si>
    <r>
      <t>23,01,30</t>
    </r>
  </si>
  <si>
    <r>
      <t>2</t>
    </r>
    <r>
      <rPr>
        <sz val="11"/>
        <rFont val="ＭＳ 明朝"/>
        <family val="1"/>
      </rPr>
      <t>3,01,31</t>
    </r>
  </si>
  <si>
    <r>
      <t>23,01,32</t>
    </r>
  </si>
  <si>
    <r>
      <t>23,01,33</t>
    </r>
  </si>
  <si>
    <r>
      <t>2</t>
    </r>
    <r>
      <rPr>
        <sz val="11"/>
        <rFont val="ＭＳ 明朝"/>
        <family val="1"/>
      </rPr>
      <t>3,01,34</t>
    </r>
  </si>
  <si>
    <r>
      <t>23,01,35</t>
    </r>
  </si>
  <si>
    <r>
      <t>23,01,36</t>
    </r>
  </si>
  <si>
    <r>
      <t>2</t>
    </r>
    <r>
      <rPr>
        <sz val="11"/>
        <rFont val="ＭＳ 明朝"/>
        <family val="1"/>
      </rPr>
      <t>3,01,37</t>
    </r>
  </si>
  <si>
    <r>
      <t>23,01,38</t>
    </r>
  </si>
  <si>
    <r>
      <t>23,01,39</t>
    </r>
  </si>
  <si>
    <r>
      <t>2</t>
    </r>
    <r>
      <rPr>
        <sz val="11"/>
        <rFont val="ＭＳ 明朝"/>
        <family val="1"/>
      </rPr>
      <t>3,01,40</t>
    </r>
  </si>
  <si>
    <r>
      <t>23,01,41</t>
    </r>
  </si>
  <si>
    <r>
      <t>23,01,42</t>
    </r>
  </si>
  <si>
    <r>
      <t>2</t>
    </r>
    <r>
      <rPr>
        <sz val="11"/>
        <rFont val="ＭＳ 明朝"/>
        <family val="1"/>
      </rPr>
      <t>3,01,43</t>
    </r>
  </si>
  <si>
    <r>
      <t>23,01,44</t>
    </r>
  </si>
  <si>
    <r>
      <t>23,01,45</t>
    </r>
  </si>
  <si>
    <r>
      <t>2</t>
    </r>
    <r>
      <rPr>
        <sz val="11"/>
        <rFont val="ＭＳ 明朝"/>
        <family val="1"/>
      </rPr>
      <t>3,01,46</t>
    </r>
  </si>
  <si>
    <r>
      <t>23,01,47</t>
    </r>
  </si>
  <si>
    <r>
      <t>23,01,48</t>
    </r>
  </si>
  <si>
    <r>
      <t>2</t>
    </r>
    <r>
      <rPr>
        <sz val="11"/>
        <rFont val="ＭＳ 明朝"/>
        <family val="1"/>
      </rPr>
      <t>3,01,49</t>
    </r>
  </si>
  <si>
    <r>
      <t>23,01,50</t>
    </r>
  </si>
  <si>
    <r>
      <t>23,01,51</t>
    </r>
  </si>
  <si>
    <r>
      <t>2</t>
    </r>
    <r>
      <rPr>
        <sz val="11"/>
        <rFont val="ＭＳ 明朝"/>
        <family val="1"/>
      </rPr>
      <t>3,01,52</t>
    </r>
  </si>
  <si>
    <r>
      <t>23,01,53</t>
    </r>
  </si>
  <si>
    <r>
      <t>23,01,54</t>
    </r>
  </si>
  <si>
    <r>
      <t>2</t>
    </r>
    <r>
      <rPr>
        <sz val="11"/>
        <rFont val="ＭＳ 明朝"/>
        <family val="1"/>
      </rPr>
      <t>3,01,55</t>
    </r>
  </si>
  <si>
    <r>
      <t>23,01,56</t>
    </r>
  </si>
  <si>
    <r>
      <t>23,01,57</t>
    </r>
  </si>
  <si>
    <r>
      <t>2</t>
    </r>
    <r>
      <rPr>
        <sz val="11"/>
        <rFont val="ＭＳ 明朝"/>
        <family val="1"/>
      </rPr>
      <t>3,01,58</t>
    </r>
  </si>
  <si>
    <r>
      <t>23,01,59</t>
    </r>
  </si>
  <si>
    <r>
      <t>23,01,60</t>
    </r>
  </si>
  <si>
    <r>
      <t>2</t>
    </r>
    <r>
      <rPr>
        <sz val="11"/>
        <rFont val="ＭＳ 明朝"/>
        <family val="1"/>
      </rPr>
      <t>3,01,61</t>
    </r>
  </si>
  <si>
    <r>
      <t>23,01,62</t>
    </r>
  </si>
  <si>
    <r>
      <t>23,01,63</t>
    </r>
  </si>
  <si>
    <r>
      <t>2</t>
    </r>
    <r>
      <rPr>
        <sz val="11"/>
        <rFont val="ＭＳ 明朝"/>
        <family val="1"/>
      </rPr>
      <t>4,01,04</t>
    </r>
  </si>
  <si>
    <r>
      <t>24,01,05</t>
    </r>
  </si>
  <si>
    <r>
      <t>24,01,06</t>
    </r>
  </si>
  <si>
    <r>
      <t>2</t>
    </r>
    <r>
      <rPr>
        <sz val="11"/>
        <rFont val="ＭＳ 明朝"/>
        <family val="1"/>
      </rPr>
      <t>4,01,07</t>
    </r>
  </si>
  <si>
    <r>
      <t>24,01,08</t>
    </r>
  </si>
  <si>
    <r>
      <t>24,01,09</t>
    </r>
  </si>
  <si>
    <r>
      <t>2</t>
    </r>
    <r>
      <rPr>
        <sz val="11"/>
        <rFont val="ＭＳ 明朝"/>
        <family val="1"/>
      </rPr>
      <t>4,01,10</t>
    </r>
  </si>
  <si>
    <r>
      <t>24,01,11</t>
    </r>
  </si>
  <si>
    <r>
      <t>24,01,12</t>
    </r>
  </si>
  <si>
    <r>
      <t>2</t>
    </r>
    <r>
      <rPr>
        <sz val="11"/>
        <rFont val="ＭＳ 明朝"/>
        <family val="1"/>
      </rPr>
      <t>4,01,13</t>
    </r>
  </si>
  <si>
    <r>
      <t>24,01,14</t>
    </r>
  </si>
  <si>
    <t>10,01,01</t>
  </si>
  <si>
    <t>10,01,02</t>
  </si>
  <si>
    <t>10,01,03</t>
  </si>
  <si>
    <t>10,01,04</t>
  </si>
  <si>
    <t>10,01,05</t>
  </si>
  <si>
    <t>10,01,06</t>
  </si>
  <si>
    <t>10,01,07</t>
  </si>
  <si>
    <t>10,01,08</t>
  </si>
  <si>
    <t>10,01,09</t>
  </si>
  <si>
    <t>10,01,10</t>
  </si>
  <si>
    <t>10,01,11</t>
  </si>
  <si>
    <t>10,01,12</t>
  </si>
  <si>
    <t>10,01,13</t>
  </si>
  <si>
    <t>10,01,14</t>
  </si>
  <si>
    <t>10,01,15</t>
  </si>
  <si>
    <t>10,01,16</t>
  </si>
  <si>
    <t>10,01,17</t>
  </si>
  <si>
    <t>10,01,18</t>
  </si>
  <si>
    <t>10,01,19</t>
  </si>
  <si>
    <t>10,01,20</t>
  </si>
  <si>
    <t>10,01,21</t>
  </si>
  <si>
    <t>10,01,22</t>
  </si>
  <si>
    <t>10,01,23</t>
  </si>
  <si>
    <t>10,01,24</t>
  </si>
  <si>
    <t>10,01,25</t>
  </si>
  <si>
    <t>10,01,26</t>
  </si>
  <si>
    <t>10,01,27</t>
  </si>
  <si>
    <t>10,01,28</t>
  </si>
  <si>
    <t>10,01,29</t>
  </si>
  <si>
    <t>10,01,30</t>
  </si>
  <si>
    <t>10,01,31</t>
  </si>
  <si>
    <t>10,01,32</t>
  </si>
  <si>
    <t>10,01,33</t>
  </si>
  <si>
    <t>10,01,34</t>
  </si>
  <si>
    <t>10,01,35</t>
  </si>
  <si>
    <t>10,01,36</t>
  </si>
  <si>
    <t>10,01,37</t>
  </si>
  <si>
    <t>10,01,38</t>
  </si>
  <si>
    <t>10,01,39</t>
  </si>
  <si>
    <t>10,01,40</t>
  </si>
  <si>
    <t>10,01,41</t>
  </si>
  <si>
    <t>10,01,42</t>
  </si>
  <si>
    <t>10,01,43</t>
  </si>
  <si>
    <t>10,01,44</t>
  </si>
  <si>
    <t>10,01,45</t>
  </si>
  <si>
    <t>10,01,46</t>
  </si>
  <si>
    <t>10,01,47</t>
  </si>
  <si>
    <t>10,01,48</t>
  </si>
  <si>
    <t>10,01,49</t>
  </si>
  <si>
    <t>10,01,50</t>
  </si>
  <si>
    <t>10,01,51</t>
  </si>
  <si>
    <t>10,01,52</t>
  </si>
  <si>
    <t>10,01,53</t>
  </si>
  <si>
    <t>10,01,54</t>
  </si>
  <si>
    <t>10,01,55</t>
  </si>
  <si>
    <t>10,01,56</t>
  </si>
  <si>
    <t>10,01,57</t>
  </si>
  <si>
    <t>10,01,58</t>
  </si>
  <si>
    <t>10,01,59</t>
  </si>
  <si>
    <t>10,01,60</t>
  </si>
  <si>
    <t>10,01,61</t>
  </si>
  <si>
    <t>10,01,62</t>
  </si>
  <si>
    <t>10,01,63</t>
  </si>
  <si>
    <t>322016-2</t>
  </si>
  <si>
    <t>322016-2</t>
  </si>
  <si>
    <t>322016-3</t>
  </si>
  <si>
    <t>322016-3</t>
  </si>
  <si>
    <t>322016-4</t>
  </si>
  <si>
    <t>322016-4</t>
  </si>
  <si>
    <t>322016-5</t>
  </si>
  <si>
    <t>322016-5</t>
  </si>
  <si>
    <t>322016-6</t>
  </si>
  <si>
    <t>322016-6</t>
  </si>
  <si>
    <t>322016-7</t>
  </si>
  <si>
    <t>322016-7</t>
  </si>
  <si>
    <t>322016-8</t>
  </si>
  <si>
    <t>322016-8</t>
  </si>
  <si>
    <t>公共下水道</t>
  </si>
  <si>
    <t>特定環境保全公共下水道</t>
  </si>
  <si>
    <t>農業集落排水</t>
  </si>
  <si>
    <t>漁業集落排水</t>
  </si>
  <si>
    <t>小規模集合排水処理</t>
  </si>
  <si>
    <t>特定地域生活排水処理</t>
  </si>
  <si>
    <t>個別排水処理</t>
  </si>
  <si>
    <t>受贈排水処理施設</t>
  </si>
  <si>
    <t>322016-1</t>
  </si>
  <si>
    <t>排除方式</t>
  </si>
  <si>
    <t>(1) 建設事業開始</t>
  </si>
  <si>
    <t>(2) 市街地人口（人）</t>
  </si>
  <si>
    <t>(1) 行政区域内人口（人）</t>
  </si>
  <si>
    <t>(3) 全体計画人口（人）</t>
  </si>
  <si>
    <t>(4) 現在排水区域内人口（人）</t>
  </si>
  <si>
    <t>(5) 現在処理区域内人口（人）</t>
  </si>
  <si>
    <t>(6) 現在水洗便所設置済人口（人）</t>
  </si>
  <si>
    <t>(7) 行政区域面積（ha）</t>
  </si>
  <si>
    <t>(8) 市街地面積（ha）</t>
  </si>
  <si>
    <t>(9) 全体計画面積（ha）</t>
  </si>
  <si>
    <t>(10) 現在排水区域面積（ha）</t>
  </si>
  <si>
    <t>(11) 現在処理区域面積（ha）</t>
  </si>
  <si>
    <t>5 普及状況</t>
  </si>
  <si>
    <t>6 事業費</t>
  </si>
  <si>
    <t>　イ　企業債（千円）</t>
  </si>
  <si>
    <r>
      <t>　ア　国庫補助金（千円）</t>
    </r>
    <r>
      <rPr>
        <sz val="6"/>
        <rFont val="ＭＳ 明朝"/>
        <family val="1"/>
      </rPr>
      <t>（NTT無利子貸付金含む）</t>
    </r>
  </si>
  <si>
    <t>　ウ　受益者負担金（千円）</t>
  </si>
  <si>
    <t>　エ　流域下水道建設費負担金（千円）</t>
  </si>
  <si>
    <t>　(1)の使途内訳</t>
  </si>
  <si>
    <t>　(1)の財源内訳</t>
  </si>
  <si>
    <t>　ア　管渠費（千円）</t>
  </si>
  <si>
    <t>　イ　ポンプ場費（千円）</t>
  </si>
  <si>
    <t>　ウ　処理場費（千円）</t>
  </si>
  <si>
    <t>　オ　その他（千円）</t>
  </si>
  <si>
    <t>(1) 総事業費（税込）（千円）</t>
  </si>
  <si>
    <t>(2) 補助対象事業費（税込）（千円）</t>
  </si>
  <si>
    <t>7 管渠</t>
  </si>
  <si>
    <t>(1) 下水管布設延長（km）</t>
  </si>
  <si>
    <t>　(1)の種別内訳</t>
  </si>
  <si>
    <t>　ア　汚水管（km）</t>
  </si>
  <si>
    <t>　イ　雨水管（km）</t>
  </si>
  <si>
    <t>　ウ　合流管（km）</t>
  </si>
  <si>
    <t>　(1)のうち未供用延長</t>
  </si>
  <si>
    <t>8 処理場</t>
  </si>
  <si>
    <t>(1) 終末処理場数（箇所）</t>
  </si>
  <si>
    <t>　(1)の処理方法別内訳</t>
  </si>
  <si>
    <t>　ア　高度処理（箇所）</t>
  </si>
  <si>
    <t>　イ　高級処理（箇所）</t>
  </si>
  <si>
    <t>　ウ　中級処理（箇所）</t>
  </si>
  <si>
    <t>　エ　簡易処理その他（箇所）</t>
  </si>
  <si>
    <t>(2) 計画処理能力（㎥/日）</t>
  </si>
  <si>
    <t>　ア　晴天時（㎥/日）</t>
  </si>
  <si>
    <t>　イ　雨天時（㎥/分）</t>
  </si>
  <si>
    <t>(3) 現在処理能力</t>
  </si>
  <si>
    <t>(4) 現在最大処理水量</t>
  </si>
  <si>
    <t>(5) 現在晴天時平均処理水量（㎥/日）</t>
  </si>
  <si>
    <t>(6) 年間総処理水量（㎥）</t>
  </si>
  <si>
    <t>　ア　汚水処理水量（㎥）</t>
  </si>
  <si>
    <t>　イ　雨水処理水量（㎥）</t>
  </si>
  <si>
    <t>(7) 年間有収水量（㎥）</t>
  </si>
  <si>
    <t>(8) 汚泥処理能力</t>
  </si>
  <si>
    <t>　ア　汚泥量（㎥/日）</t>
  </si>
  <si>
    <t>　イ　含水率（%）</t>
  </si>
  <si>
    <t>(9) 年間総汚泥処分量（㎥）</t>
  </si>
  <si>
    <t>(1) ポンプ場数（箇所）</t>
  </si>
  <si>
    <t>(2) 排水能力</t>
  </si>
  <si>
    <t>9 ポンプ場</t>
  </si>
  <si>
    <t>10 職員数</t>
  </si>
  <si>
    <t>10,01,01</t>
  </si>
  <si>
    <r>
      <t>1</t>
    </r>
    <r>
      <rPr>
        <sz val="11"/>
        <rFont val="ＭＳ 明朝"/>
        <family val="1"/>
      </rPr>
      <t>0,02,01</t>
    </r>
  </si>
  <si>
    <t>10,02,02</t>
  </si>
  <si>
    <r>
      <t>1</t>
    </r>
    <r>
      <rPr>
        <sz val="11"/>
        <rFont val="ＭＳ 明朝"/>
        <family val="1"/>
      </rPr>
      <t>0,02,03</t>
    </r>
  </si>
  <si>
    <t>10,02,04</t>
  </si>
  <si>
    <r>
      <t>1</t>
    </r>
    <r>
      <rPr>
        <sz val="11"/>
        <rFont val="ＭＳ 明朝"/>
        <family val="1"/>
      </rPr>
      <t>0,02,05</t>
    </r>
  </si>
  <si>
    <t>10,02,06</t>
  </si>
  <si>
    <r>
      <t>1</t>
    </r>
    <r>
      <rPr>
        <sz val="11"/>
        <rFont val="ＭＳ 明朝"/>
        <family val="1"/>
      </rPr>
      <t>0,02,07</t>
    </r>
  </si>
  <si>
    <t>10,02,08</t>
  </si>
  <si>
    <r>
      <t>1</t>
    </r>
    <r>
      <rPr>
        <sz val="11"/>
        <rFont val="ＭＳ 明朝"/>
        <family val="1"/>
      </rPr>
      <t>0,02,09</t>
    </r>
  </si>
  <si>
    <t>10,01,02</t>
  </si>
  <si>
    <t>10,01,07</t>
  </si>
  <si>
    <t>10,01,08</t>
  </si>
  <si>
    <t>10,01,19</t>
  </si>
  <si>
    <t>10,01,20</t>
  </si>
  <si>
    <t>10,01,25</t>
  </si>
  <si>
    <t>10,01,21</t>
  </si>
  <si>
    <t>10,01,26</t>
  </si>
  <si>
    <t>10,01,31</t>
  </si>
  <si>
    <t>10,01,32</t>
  </si>
  <si>
    <t>10,01,33</t>
  </si>
  <si>
    <t>10,01,34</t>
  </si>
  <si>
    <t>10,01,35</t>
  </si>
  <si>
    <t>10,01,36</t>
  </si>
  <si>
    <t>10,01,37</t>
  </si>
  <si>
    <t>10,01,38</t>
  </si>
  <si>
    <t>10,01,39</t>
  </si>
  <si>
    <t>10,01,40</t>
  </si>
  <si>
    <t>10,01,44</t>
  </si>
  <si>
    <t>10,01,45</t>
  </si>
  <si>
    <t>10,01,46</t>
  </si>
  <si>
    <t>10,01,47</t>
  </si>
  <si>
    <t>10,01,53</t>
  </si>
  <si>
    <t>10,01,54</t>
  </si>
  <si>
    <t>10,01,55</t>
  </si>
  <si>
    <t>10,01,59</t>
  </si>
  <si>
    <t>分流式</t>
  </si>
  <si>
    <t>１．維持管理費</t>
  </si>
  <si>
    <t>(1)管渠費</t>
  </si>
  <si>
    <t>ア　職員給与費</t>
  </si>
  <si>
    <t>イ　修繕費</t>
  </si>
  <si>
    <t>ウ　材料費</t>
  </si>
  <si>
    <t>エ　路面復旧費</t>
  </si>
  <si>
    <t>オ　委託料</t>
  </si>
  <si>
    <t>カ　その他</t>
  </si>
  <si>
    <t>　汚水処理費</t>
  </si>
  <si>
    <t>　雨水処理費</t>
  </si>
  <si>
    <t>　その他</t>
  </si>
  <si>
    <t>(2)ポンプ場費</t>
  </si>
  <si>
    <t>イ　動力費</t>
  </si>
  <si>
    <t>ウ　修繕費</t>
  </si>
  <si>
    <t>エ　材料費</t>
  </si>
  <si>
    <t>オ　薬品費</t>
  </si>
  <si>
    <t>カ　委託料</t>
  </si>
  <si>
    <t>キ　その他</t>
  </si>
  <si>
    <t>(3)処理場費</t>
  </si>
  <si>
    <t>(4)その他</t>
  </si>
  <si>
    <t>イ　流域下水道管理運営費負担金</t>
  </si>
  <si>
    <t>ウ　委託費</t>
  </si>
  <si>
    <t>エ　その他</t>
  </si>
  <si>
    <t>　小計</t>
  </si>
  <si>
    <t>（小計の内訳）</t>
  </si>
  <si>
    <t>　（合計の内訳）</t>
  </si>
  <si>
    <t>　　汚水処理費</t>
  </si>
  <si>
    <t>　　雨水処理費</t>
  </si>
  <si>
    <t>　　水質規制費</t>
  </si>
  <si>
    <t>　　水洗便所等普及費</t>
  </si>
  <si>
    <t>　　不明水処理費</t>
  </si>
  <si>
    <t>　　高度処理費</t>
  </si>
  <si>
    <t>　　その他</t>
  </si>
  <si>
    <t>２．資本費</t>
  </si>
  <si>
    <t>　　(1)企業債等利息</t>
  </si>
  <si>
    <t>　　　　汚水処理費</t>
  </si>
  <si>
    <t>　　　　雨水処理費</t>
  </si>
  <si>
    <t>　　　　高度処理費</t>
  </si>
  <si>
    <t>　　　　高資本費対策経費</t>
  </si>
  <si>
    <t>　　　　分流式下水道等に要する経費</t>
  </si>
  <si>
    <t>　　(2)減価償却費</t>
  </si>
  <si>
    <t>　　　　その他</t>
  </si>
  <si>
    <t>　　(3)企業債等取扱諸費等</t>
  </si>
  <si>
    <t>　　合計</t>
  </si>
  <si>
    <t>総合計</t>
  </si>
  <si>
    <t>総合計の内訳</t>
  </si>
  <si>
    <t>　汚水処理費</t>
  </si>
  <si>
    <t>　雨水処理費</t>
  </si>
  <si>
    <t>　その他</t>
  </si>
  <si>
    <t>32,01,02</t>
  </si>
  <si>
    <t>32,01,04</t>
  </si>
  <si>
    <t>32,01,06</t>
  </si>
  <si>
    <t>32,01,08</t>
  </si>
  <si>
    <t>32,01,08</t>
  </si>
  <si>
    <t>32,01,09</t>
  </si>
  <si>
    <t>32,01,09</t>
  </si>
  <si>
    <t>32,01,10</t>
  </si>
  <si>
    <t>32,01,11</t>
  </si>
  <si>
    <t>32,01,11</t>
  </si>
  <si>
    <t>32,01,12</t>
  </si>
  <si>
    <t>32,01,12</t>
  </si>
  <si>
    <t>32,01,13</t>
  </si>
  <si>
    <t>32,01,14</t>
  </si>
  <si>
    <t>32,01,15</t>
  </si>
  <si>
    <t>32,01,16</t>
  </si>
  <si>
    <t>32,01,17</t>
  </si>
  <si>
    <t>32,01,18</t>
  </si>
  <si>
    <t>32,01,19</t>
  </si>
  <si>
    <t>32,01,20</t>
  </si>
  <si>
    <t>32,01,21</t>
  </si>
  <si>
    <t>32,01,22</t>
  </si>
  <si>
    <t>32,01,23</t>
  </si>
  <si>
    <t>32,01,23</t>
  </si>
  <si>
    <t>32,01,24</t>
  </si>
  <si>
    <t>32,01,24</t>
  </si>
  <si>
    <t>32,01,25</t>
  </si>
  <si>
    <t>32,01,26</t>
  </si>
  <si>
    <t>32,01,27</t>
  </si>
  <si>
    <t>32,01,28</t>
  </si>
  <si>
    <t>32,01,29</t>
  </si>
  <si>
    <t>32,01,30</t>
  </si>
  <si>
    <t>32,01,31</t>
  </si>
  <si>
    <t>32,01,32</t>
  </si>
  <si>
    <t>32,01,33</t>
  </si>
  <si>
    <t>32,01,34</t>
  </si>
  <si>
    <t>32,01,35</t>
  </si>
  <si>
    <t>32,01,35</t>
  </si>
  <si>
    <t>32,01,36</t>
  </si>
  <si>
    <t>32,01,36</t>
  </si>
  <si>
    <t>32,01,37</t>
  </si>
  <si>
    <t>32,01,38</t>
  </si>
  <si>
    <t>32,01,39</t>
  </si>
  <si>
    <t>32,01,40</t>
  </si>
  <si>
    <t>32,01,41</t>
  </si>
  <si>
    <t>32,01,42</t>
  </si>
  <si>
    <t>32,01,43</t>
  </si>
  <si>
    <t>32,01,44</t>
  </si>
  <si>
    <t>32,01,40</t>
  </si>
  <si>
    <t>32,01,41</t>
  </si>
  <si>
    <t>32,01,44</t>
  </si>
  <si>
    <t>32,01,45</t>
  </si>
  <si>
    <t>32,01,45</t>
  </si>
  <si>
    <t>32,01,46</t>
  </si>
  <si>
    <t>32,01,47</t>
  </si>
  <si>
    <t>32,01,48</t>
  </si>
  <si>
    <t>32,01,49</t>
  </si>
  <si>
    <t>32,01,50</t>
  </si>
  <si>
    <t>32,01,51</t>
  </si>
  <si>
    <t>32,01,52</t>
  </si>
  <si>
    <t>32,01,53</t>
  </si>
  <si>
    <t>32,01,54</t>
  </si>
  <si>
    <t>32,01,55</t>
  </si>
  <si>
    <t>32,01,56</t>
  </si>
  <si>
    <t>32,01,57</t>
  </si>
  <si>
    <t>32,01,58</t>
  </si>
  <si>
    <t>32,01,59</t>
  </si>
  <si>
    <t>32,01,60</t>
  </si>
  <si>
    <t>32,01,51</t>
  </si>
  <si>
    <t>32,01,52</t>
  </si>
  <si>
    <t>32,02,02</t>
  </si>
  <si>
    <t>32,02,04</t>
  </si>
  <si>
    <t>32,02,06</t>
  </si>
  <si>
    <t>32,02,07</t>
  </si>
  <si>
    <t>32,02,07</t>
  </si>
  <si>
    <t>32,02,08</t>
  </si>
  <si>
    <t>32,02,08</t>
  </si>
  <si>
    <t>32,02,09</t>
  </si>
  <si>
    <t>32,02,10</t>
  </si>
  <si>
    <t>32,02,11</t>
  </si>
  <si>
    <t>32,02,12</t>
  </si>
  <si>
    <t>32,02,13</t>
  </si>
  <si>
    <t>32,02,13</t>
  </si>
  <si>
    <t>32,02,14</t>
  </si>
  <si>
    <t>32,02,14</t>
  </si>
  <si>
    <t>32,02,15</t>
  </si>
  <si>
    <t>32,02,15</t>
  </si>
  <si>
    <t>32,02,16</t>
  </si>
  <si>
    <t>32,02,16</t>
  </si>
  <si>
    <t>32,01,26</t>
  </si>
  <si>
    <t>32,01,31</t>
  </si>
  <si>
    <t>32,01,14</t>
  </si>
  <si>
    <t>32,01,15</t>
  </si>
  <si>
    <t>32,01,01</t>
  </si>
  <si>
    <t>32,01,03</t>
  </si>
  <si>
    <t>32,01,05</t>
  </si>
  <si>
    <t>32,01,07</t>
  </si>
  <si>
    <t>32,01,61</t>
  </si>
  <si>
    <t>32,01,62</t>
  </si>
  <si>
    <t>32,01,63</t>
  </si>
  <si>
    <t>32,02,01</t>
  </si>
  <si>
    <t>32,02,03</t>
  </si>
  <si>
    <t>32,02,05</t>
  </si>
  <si>
    <t>32,02,17</t>
  </si>
  <si>
    <t>32,02,18</t>
  </si>
  <si>
    <t>32,02,19</t>
  </si>
  <si>
    <t>32,02,20</t>
  </si>
  <si>
    <t>32,02,21</t>
  </si>
  <si>
    <t>32,02,22</t>
  </si>
  <si>
    <t>32,02,23</t>
  </si>
  <si>
    <t>32,02,24</t>
  </si>
  <si>
    <t>32,02,25</t>
  </si>
  <si>
    <t>32,02,26</t>
  </si>
  <si>
    <t>32,02,27</t>
  </si>
  <si>
    <t>32,02,28</t>
  </si>
  <si>
    <t>32,02,29</t>
  </si>
  <si>
    <t>32,02,30</t>
  </si>
  <si>
    <t>32,02,31</t>
  </si>
  <si>
    <t>32,02,32</t>
  </si>
  <si>
    <t>32,02,33</t>
  </si>
  <si>
    <t>32,02,34</t>
  </si>
  <si>
    <t>32,02,35</t>
  </si>
  <si>
    <t>32,02,36</t>
  </si>
  <si>
    <t>32,02,37</t>
  </si>
  <si>
    <t>32,02,38</t>
  </si>
  <si>
    <t>32,02,39</t>
  </si>
  <si>
    <t>32,02,40</t>
  </si>
  <si>
    <t>32,02,41</t>
  </si>
  <si>
    <t>32,02,42</t>
  </si>
  <si>
    <t>32,02,43</t>
  </si>
  <si>
    <t>32,02,44</t>
  </si>
  <si>
    <t>32,02,45</t>
  </si>
  <si>
    <t>32,02,46</t>
  </si>
  <si>
    <t>32,02,47</t>
  </si>
  <si>
    <t>32,02,48</t>
  </si>
  <si>
    <t>32,02,49</t>
  </si>
  <si>
    <t>32,02,50</t>
  </si>
  <si>
    <t>32,02,51</t>
  </si>
  <si>
    <t>32,02,52</t>
  </si>
  <si>
    <t>32,02,53</t>
  </si>
  <si>
    <t>32,02,54</t>
  </si>
  <si>
    <t>32,02,55</t>
  </si>
  <si>
    <t>32,02,56</t>
  </si>
  <si>
    <t>32,02,57</t>
  </si>
  <si>
    <t>32,02,58</t>
  </si>
  <si>
    <t>32,02,59</t>
  </si>
  <si>
    <t>32,02,60</t>
  </si>
  <si>
    <t>32,02,61</t>
  </si>
  <si>
    <t>32,02,62</t>
  </si>
  <si>
    <t>32,02,63</t>
  </si>
  <si>
    <t>（経営分析に関する調）</t>
  </si>
  <si>
    <t>法適第７表　下水道事業会計決算の状況</t>
  </si>
  <si>
    <t>ｵ. その他</t>
  </si>
  <si>
    <t>ｱ. 下水道使用料</t>
  </si>
  <si>
    <t>（うち流域下水道負担金）</t>
  </si>
  <si>
    <t>ｱ. 管渠費</t>
  </si>
  <si>
    <t>ｲ. ポンプ場費</t>
  </si>
  <si>
    <t>ｳ. 処理場費</t>
  </si>
  <si>
    <t>ｴ. 受託工事費</t>
  </si>
  <si>
    <t>ｵ. 業務費</t>
  </si>
  <si>
    <t>ｶ. 総係費</t>
  </si>
  <si>
    <t>ｷ. 減価償却費</t>
  </si>
  <si>
    <t>ｸ. 資産減耗費</t>
  </si>
  <si>
    <t>ｹ. 流域下水道負担金</t>
  </si>
  <si>
    <t>ｺ. その他営業費用</t>
  </si>
  <si>
    <t>12. 流域下水道負担金</t>
  </si>
  <si>
    <t>13. その他</t>
  </si>
  <si>
    <t>14. 費用合計</t>
  </si>
  <si>
    <t>-</t>
  </si>
  <si>
    <t>-</t>
  </si>
  <si>
    <r>
      <t>322016</t>
    </r>
    <r>
      <rPr>
        <sz val="11"/>
        <rFont val="ＭＳ 明朝"/>
        <family val="1"/>
      </rPr>
      <t>-1</t>
    </r>
  </si>
  <si>
    <r>
      <rPr>
        <sz val="11"/>
        <rFont val="ＭＳ 明朝"/>
        <family val="1"/>
      </rPr>
      <t>10,01,03</t>
    </r>
  </si>
  <si>
    <r>
      <rPr>
        <sz val="11"/>
        <rFont val="ＭＳ 明朝"/>
        <family val="1"/>
      </rPr>
      <t>10,01,06</t>
    </r>
  </si>
  <si>
    <r>
      <t>1</t>
    </r>
    <r>
      <rPr>
        <sz val="11"/>
        <rFont val="ＭＳ 明朝"/>
        <family val="1"/>
      </rPr>
      <t>0,01,56</t>
    </r>
  </si>
  <si>
    <r>
      <t>1</t>
    </r>
    <r>
      <rPr>
        <sz val="11"/>
        <rFont val="ＭＳ 明朝"/>
        <family val="1"/>
      </rPr>
      <t>0,01,57</t>
    </r>
  </si>
  <si>
    <r>
      <t>1</t>
    </r>
    <r>
      <rPr>
        <sz val="11"/>
        <rFont val="ＭＳ 明朝"/>
        <family val="1"/>
      </rPr>
      <t>0,01,58</t>
    </r>
  </si>
  <si>
    <r>
      <t>1</t>
    </r>
    <r>
      <rPr>
        <sz val="11"/>
        <rFont val="ＭＳ 明朝"/>
        <family val="1"/>
      </rPr>
      <t>0,02,04</t>
    </r>
  </si>
  <si>
    <r>
      <t>1</t>
    </r>
    <r>
      <rPr>
        <sz val="11"/>
        <rFont val="ＭＳ 明朝"/>
        <family val="1"/>
      </rPr>
      <t>0,02,05</t>
    </r>
  </si>
  <si>
    <r>
      <t>322016</t>
    </r>
    <r>
      <rPr>
        <sz val="11"/>
        <rFont val="ＭＳ 明朝"/>
        <family val="1"/>
      </rPr>
      <t>-1</t>
    </r>
  </si>
  <si>
    <r>
      <t>3</t>
    </r>
    <r>
      <rPr>
        <sz val="11"/>
        <rFont val="ＭＳ 明朝"/>
        <family val="1"/>
      </rPr>
      <t>2,01,01</t>
    </r>
  </si>
  <si>
    <r>
      <t>3</t>
    </r>
    <r>
      <rPr>
        <sz val="11"/>
        <rFont val="ＭＳ 明朝"/>
        <family val="1"/>
      </rPr>
      <t>2,01,03</t>
    </r>
  </si>
  <si>
    <r>
      <t>3</t>
    </r>
    <r>
      <rPr>
        <sz val="11"/>
        <rFont val="ＭＳ 明朝"/>
        <family val="1"/>
      </rPr>
      <t>2,01,05</t>
    </r>
  </si>
  <si>
    <r>
      <t>3</t>
    </r>
    <r>
      <rPr>
        <sz val="11"/>
        <rFont val="ＭＳ 明朝"/>
        <family val="1"/>
      </rPr>
      <t>2,01,07</t>
    </r>
  </si>
  <si>
    <r>
      <t>3</t>
    </r>
    <r>
      <rPr>
        <sz val="11"/>
        <rFont val="ＭＳ 明朝"/>
        <family val="1"/>
      </rPr>
      <t>2,02,01</t>
    </r>
  </si>
  <si>
    <r>
      <t>3</t>
    </r>
    <r>
      <rPr>
        <sz val="11"/>
        <rFont val="ＭＳ 明朝"/>
        <family val="1"/>
      </rPr>
      <t>2,02,03</t>
    </r>
  </si>
  <si>
    <r>
      <t>3</t>
    </r>
    <r>
      <rPr>
        <sz val="11"/>
        <rFont val="ＭＳ 明朝"/>
        <family val="1"/>
      </rPr>
      <t>2,02,05</t>
    </r>
  </si>
  <si>
    <r>
      <t>2</t>
    </r>
    <r>
      <rPr>
        <sz val="11"/>
        <rFont val="ＭＳ 明朝"/>
        <family val="1"/>
      </rPr>
      <t>4,01,12</t>
    </r>
  </si>
  <si>
    <r>
      <t>24,0</t>
    </r>
    <r>
      <rPr>
        <sz val="11"/>
        <rFont val="ＭＳ 明朝"/>
        <family val="1"/>
      </rPr>
      <t>2,12</t>
    </r>
  </si>
  <si>
    <r>
      <t>24,0</t>
    </r>
    <r>
      <rPr>
        <sz val="11"/>
        <rFont val="ＭＳ 明朝"/>
        <family val="1"/>
      </rPr>
      <t>3,12</t>
    </r>
  </si>
  <si>
    <r>
      <t>24,0</t>
    </r>
    <r>
      <rPr>
        <sz val="11"/>
        <rFont val="ＭＳ 明朝"/>
        <family val="1"/>
      </rPr>
      <t>4,12</t>
    </r>
  </si>
  <si>
    <r>
      <t>24,0</t>
    </r>
    <r>
      <rPr>
        <sz val="11"/>
        <rFont val="ＭＳ 明朝"/>
        <family val="1"/>
      </rPr>
      <t>5,12</t>
    </r>
  </si>
  <si>
    <r>
      <t>24,0</t>
    </r>
    <r>
      <rPr>
        <sz val="11"/>
        <rFont val="ＭＳ 明朝"/>
        <family val="1"/>
      </rPr>
      <t>6,12</t>
    </r>
  </si>
  <si>
    <r>
      <t>24,0</t>
    </r>
    <r>
      <rPr>
        <sz val="11"/>
        <rFont val="ＭＳ 明朝"/>
        <family val="1"/>
      </rPr>
      <t>7,12</t>
    </r>
  </si>
  <si>
    <r>
      <t>24,0</t>
    </r>
    <r>
      <rPr>
        <sz val="11"/>
        <rFont val="ＭＳ 明朝"/>
        <family val="1"/>
      </rPr>
      <t>8,12</t>
    </r>
  </si>
  <si>
    <r>
      <t>24,0</t>
    </r>
    <r>
      <rPr>
        <sz val="11"/>
        <rFont val="ＭＳ 明朝"/>
        <family val="1"/>
      </rPr>
      <t>9,12</t>
    </r>
  </si>
  <si>
    <r>
      <t>24,</t>
    </r>
    <r>
      <rPr>
        <sz val="11"/>
        <rFont val="ＭＳ 明朝"/>
        <family val="1"/>
      </rPr>
      <t>10,12</t>
    </r>
  </si>
  <si>
    <r>
      <t>24,</t>
    </r>
    <r>
      <rPr>
        <sz val="11"/>
        <rFont val="ＭＳ 明朝"/>
        <family val="1"/>
      </rPr>
      <t>11,12</t>
    </r>
  </si>
  <si>
    <r>
      <t>24,</t>
    </r>
    <r>
      <rPr>
        <sz val="11"/>
        <rFont val="ＭＳ 明朝"/>
        <family val="1"/>
      </rPr>
      <t>12,12</t>
    </r>
  </si>
  <si>
    <r>
      <t>2</t>
    </r>
    <r>
      <rPr>
        <sz val="11"/>
        <rFont val="ＭＳ 明朝"/>
        <family val="1"/>
      </rPr>
      <t>4,01,01</t>
    </r>
  </si>
  <si>
    <r>
      <t>24,01,0</t>
    </r>
    <r>
      <rPr>
        <sz val="11"/>
        <rFont val="ＭＳ 明朝"/>
        <family val="1"/>
      </rPr>
      <t>2</t>
    </r>
  </si>
  <si>
    <r>
      <t>24,01,0</t>
    </r>
    <r>
      <rPr>
        <sz val="11"/>
        <rFont val="ＭＳ 明朝"/>
        <family val="1"/>
      </rPr>
      <t>3</t>
    </r>
  </si>
  <si>
    <r>
      <t>24,01,0</t>
    </r>
    <r>
      <rPr>
        <sz val="11"/>
        <rFont val="ＭＳ 明朝"/>
        <family val="1"/>
      </rPr>
      <t>4</t>
    </r>
  </si>
  <si>
    <r>
      <t>24,01,0</t>
    </r>
    <r>
      <rPr>
        <sz val="11"/>
        <rFont val="ＭＳ 明朝"/>
        <family val="1"/>
      </rPr>
      <t>5</t>
    </r>
  </si>
  <si>
    <r>
      <t>24,01,0</t>
    </r>
    <r>
      <rPr>
        <sz val="11"/>
        <rFont val="ＭＳ 明朝"/>
        <family val="1"/>
      </rPr>
      <t>6</t>
    </r>
  </si>
  <si>
    <r>
      <t>24,01,0</t>
    </r>
    <r>
      <rPr>
        <sz val="11"/>
        <rFont val="ＭＳ 明朝"/>
        <family val="1"/>
      </rPr>
      <t>7</t>
    </r>
  </si>
  <si>
    <r>
      <t>24,01,0</t>
    </r>
    <r>
      <rPr>
        <sz val="11"/>
        <rFont val="ＭＳ 明朝"/>
        <family val="1"/>
      </rPr>
      <t>8</t>
    </r>
  </si>
  <si>
    <r>
      <t>24,01,0</t>
    </r>
    <r>
      <rPr>
        <sz val="11"/>
        <rFont val="ＭＳ 明朝"/>
        <family val="1"/>
      </rPr>
      <t>9</t>
    </r>
  </si>
  <si>
    <r>
      <t>24,01,</t>
    </r>
    <r>
      <rPr>
        <sz val="11"/>
        <rFont val="ＭＳ 明朝"/>
        <family val="1"/>
      </rPr>
      <t>10</t>
    </r>
  </si>
  <si>
    <r>
      <t>24,01,</t>
    </r>
    <r>
      <rPr>
        <sz val="11"/>
        <rFont val="ＭＳ 明朝"/>
        <family val="1"/>
      </rPr>
      <t>11</t>
    </r>
  </si>
  <si>
    <r>
      <t>2</t>
    </r>
    <r>
      <rPr>
        <sz val="11"/>
        <rFont val="ＭＳ 明朝"/>
        <family val="1"/>
      </rPr>
      <t>3,01,01</t>
    </r>
  </si>
  <si>
    <r>
      <t>23,01,0</t>
    </r>
    <r>
      <rPr>
        <sz val="11"/>
        <rFont val="ＭＳ 明朝"/>
        <family val="1"/>
      </rPr>
      <t>2</t>
    </r>
  </si>
  <si>
    <r>
      <t>23,01,0</t>
    </r>
    <r>
      <rPr>
        <sz val="11"/>
        <rFont val="ＭＳ 明朝"/>
        <family val="1"/>
      </rPr>
      <t>3</t>
    </r>
  </si>
  <si>
    <r>
      <t>23,01,0</t>
    </r>
    <r>
      <rPr>
        <sz val="11"/>
        <rFont val="ＭＳ 明朝"/>
        <family val="1"/>
      </rPr>
      <t>4</t>
    </r>
  </si>
  <si>
    <r>
      <t>23,01,0</t>
    </r>
    <r>
      <rPr>
        <sz val="11"/>
        <rFont val="ＭＳ 明朝"/>
        <family val="1"/>
      </rPr>
      <t>5</t>
    </r>
  </si>
  <si>
    <r>
      <t>23,01,0</t>
    </r>
    <r>
      <rPr>
        <sz val="11"/>
        <rFont val="ＭＳ 明朝"/>
        <family val="1"/>
      </rPr>
      <t>6</t>
    </r>
  </si>
  <si>
    <r>
      <t>23,01,0</t>
    </r>
    <r>
      <rPr>
        <sz val="11"/>
        <rFont val="ＭＳ 明朝"/>
        <family val="1"/>
      </rPr>
      <t>7</t>
    </r>
  </si>
  <si>
    <r>
      <t>23,01,0</t>
    </r>
    <r>
      <rPr>
        <sz val="11"/>
        <rFont val="ＭＳ 明朝"/>
        <family val="1"/>
      </rPr>
      <t>8</t>
    </r>
  </si>
  <si>
    <r>
      <t>23,01,0</t>
    </r>
    <r>
      <rPr>
        <sz val="11"/>
        <rFont val="ＭＳ 明朝"/>
        <family val="1"/>
      </rPr>
      <t>9</t>
    </r>
  </si>
  <si>
    <r>
      <t>23,01,</t>
    </r>
    <r>
      <rPr>
        <sz val="11"/>
        <rFont val="ＭＳ 明朝"/>
        <family val="1"/>
      </rPr>
      <t>10</t>
    </r>
  </si>
  <si>
    <r>
      <t>23,01,</t>
    </r>
    <r>
      <rPr>
        <sz val="11"/>
        <rFont val="ＭＳ 明朝"/>
        <family val="1"/>
      </rPr>
      <t>11</t>
    </r>
  </si>
  <si>
    <r>
      <t>23,01,</t>
    </r>
    <r>
      <rPr>
        <sz val="11"/>
        <rFont val="ＭＳ 明朝"/>
        <family val="1"/>
      </rPr>
      <t>12</t>
    </r>
  </si>
  <si>
    <r>
      <t>23,01,</t>
    </r>
    <r>
      <rPr>
        <sz val="11"/>
        <rFont val="ＭＳ 明朝"/>
        <family val="1"/>
      </rPr>
      <t>13</t>
    </r>
  </si>
  <si>
    <r>
      <t>23,01,</t>
    </r>
    <r>
      <rPr>
        <sz val="11"/>
        <rFont val="ＭＳ 明朝"/>
        <family val="1"/>
      </rPr>
      <t>14</t>
    </r>
  </si>
  <si>
    <r>
      <t>23,01,</t>
    </r>
    <r>
      <rPr>
        <sz val="11"/>
        <rFont val="ＭＳ 明朝"/>
        <family val="1"/>
      </rPr>
      <t>15</t>
    </r>
  </si>
  <si>
    <r>
      <t>23,01,</t>
    </r>
    <r>
      <rPr>
        <sz val="11"/>
        <rFont val="ＭＳ 明朝"/>
        <family val="1"/>
      </rPr>
      <t>16</t>
    </r>
  </si>
  <si>
    <r>
      <t>23,01,</t>
    </r>
    <r>
      <rPr>
        <sz val="11"/>
        <rFont val="ＭＳ 明朝"/>
        <family val="1"/>
      </rPr>
      <t>17</t>
    </r>
  </si>
  <si>
    <r>
      <t>23,01,</t>
    </r>
    <r>
      <rPr>
        <sz val="11"/>
        <rFont val="ＭＳ 明朝"/>
        <family val="1"/>
      </rPr>
      <t>18</t>
    </r>
  </si>
  <si>
    <r>
      <t>23,01,</t>
    </r>
    <r>
      <rPr>
        <sz val="11"/>
        <rFont val="ＭＳ 明朝"/>
        <family val="1"/>
      </rPr>
      <t>19</t>
    </r>
  </si>
  <si>
    <r>
      <t>23,01,</t>
    </r>
    <r>
      <rPr>
        <sz val="11"/>
        <rFont val="ＭＳ 明朝"/>
        <family val="1"/>
      </rPr>
      <t>32</t>
    </r>
  </si>
  <si>
    <r>
      <t>23,01,</t>
    </r>
    <r>
      <rPr>
        <sz val="11"/>
        <rFont val="ＭＳ 明朝"/>
        <family val="1"/>
      </rPr>
      <t>36</t>
    </r>
  </si>
  <si>
    <r>
      <t>23,01,</t>
    </r>
    <r>
      <rPr>
        <sz val="11"/>
        <rFont val="ＭＳ 明朝"/>
        <family val="1"/>
      </rPr>
      <t>37</t>
    </r>
  </si>
  <si>
    <r>
      <t>23,01,</t>
    </r>
    <r>
      <rPr>
        <sz val="11"/>
        <rFont val="ＭＳ 明朝"/>
        <family val="1"/>
      </rPr>
      <t>38</t>
    </r>
  </si>
  <si>
    <r>
      <t>23,01,</t>
    </r>
    <r>
      <rPr>
        <sz val="11"/>
        <rFont val="ＭＳ 明朝"/>
        <family val="1"/>
      </rPr>
      <t>39</t>
    </r>
  </si>
  <si>
    <r>
      <t>23,01,</t>
    </r>
    <r>
      <rPr>
        <sz val="11"/>
        <rFont val="ＭＳ 明朝"/>
        <family val="1"/>
      </rPr>
      <t>40</t>
    </r>
  </si>
  <si>
    <r>
      <t>23,01,</t>
    </r>
    <r>
      <rPr>
        <sz val="11"/>
        <rFont val="ＭＳ 明朝"/>
        <family val="1"/>
      </rPr>
      <t>41</t>
    </r>
  </si>
  <si>
    <r>
      <t>23,01,</t>
    </r>
    <r>
      <rPr>
        <sz val="11"/>
        <rFont val="ＭＳ 明朝"/>
        <family val="1"/>
      </rPr>
      <t>43</t>
    </r>
  </si>
  <si>
    <r>
      <t>23,01,</t>
    </r>
    <r>
      <rPr>
        <sz val="11"/>
        <rFont val="ＭＳ 明朝"/>
        <family val="1"/>
      </rPr>
      <t>44</t>
    </r>
  </si>
  <si>
    <r>
      <t>23,01,</t>
    </r>
    <r>
      <rPr>
        <sz val="11"/>
        <rFont val="ＭＳ 明朝"/>
        <family val="1"/>
      </rPr>
      <t>45</t>
    </r>
  </si>
  <si>
    <r>
      <t>23,01,</t>
    </r>
    <r>
      <rPr>
        <sz val="11"/>
        <rFont val="ＭＳ 明朝"/>
        <family val="1"/>
      </rPr>
      <t>46</t>
    </r>
  </si>
  <si>
    <r>
      <t>23,01,</t>
    </r>
    <r>
      <rPr>
        <sz val="11"/>
        <rFont val="ＭＳ 明朝"/>
        <family val="1"/>
      </rPr>
      <t>47</t>
    </r>
  </si>
  <si>
    <r>
      <t>23,01,</t>
    </r>
    <r>
      <rPr>
        <sz val="11"/>
        <rFont val="ＭＳ 明朝"/>
        <family val="1"/>
      </rPr>
      <t>48</t>
    </r>
  </si>
  <si>
    <r>
      <t>23,01,</t>
    </r>
    <r>
      <rPr>
        <sz val="11"/>
        <rFont val="ＭＳ 明朝"/>
        <family val="1"/>
      </rPr>
      <t>49</t>
    </r>
  </si>
  <si>
    <r>
      <t>23,01,</t>
    </r>
    <r>
      <rPr>
        <sz val="11"/>
        <rFont val="ＭＳ 明朝"/>
        <family val="1"/>
      </rPr>
      <t>50</t>
    </r>
  </si>
  <si>
    <r>
      <t>23,01,</t>
    </r>
    <r>
      <rPr>
        <sz val="11"/>
        <rFont val="ＭＳ 明朝"/>
        <family val="1"/>
      </rPr>
      <t>52</t>
    </r>
  </si>
  <si>
    <r>
      <t>23,01,</t>
    </r>
    <r>
      <rPr>
        <sz val="11"/>
        <rFont val="ＭＳ 明朝"/>
        <family val="1"/>
      </rPr>
      <t>53</t>
    </r>
  </si>
  <si>
    <r>
      <t>23,01,</t>
    </r>
    <r>
      <rPr>
        <sz val="11"/>
        <rFont val="ＭＳ 明朝"/>
        <family val="1"/>
      </rPr>
      <t>54</t>
    </r>
  </si>
  <si>
    <r>
      <t>23,0</t>
    </r>
    <r>
      <rPr>
        <sz val="11"/>
        <rFont val="ＭＳ 明朝"/>
        <family val="1"/>
      </rPr>
      <t>2,02</t>
    </r>
  </si>
  <si>
    <r>
      <t>23,01,</t>
    </r>
    <r>
      <rPr>
        <sz val="11"/>
        <rFont val="ＭＳ 明朝"/>
        <family val="1"/>
      </rPr>
      <t>24</t>
    </r>
  </si>
  <si>
    <r>
      <t>23,01,</t>
    </r>
    <r>
      <rPr>
        <sz val="11"/>
        <rFont val="ＭＳ 明朝"/>
        <family val="1"/>
      </rPr>
      <t>25</t>
    </r>
  </si>
  <si>
    <r>
      <t>23,01,</t>
    </r>
    <r>
      <rPr>
        <sz val="11"/>
        <rFont val="ＭＳ 明朝"/>
        <family val="1"/>
      </rPr>
      <t>26</t>
    </r>
  </si>
  <si>
    <r>
      <t>23,01,</t>
    </r>
    <r>
      <rPr>
        <sz val="11"/>
        <rFont val="ＭＳ 明朝"/>
        <family val="1"/>
      </rPr>
      <t>28</t>
    </r>
  </si>
  <si>
    <r>
      <t>23,01,</t>
    </r>
    <r>
      <rPr>
        <sz val="11"/>
        <rFont val="ＭＳ 明朝"/>
        <family val="1"/>
      </rPr>
      <t>29</t>
    </r>
  </si>
  <si>
    <r>
      <t>23,01,</t>
    </r>
    <r>
      <rPr>
        <sz val="11"/>
        <rFont val="ＭＳ 明朝"/>
        <family val="1"/>
      </rPr>
      <t>30</t>
    </r>
  </si>
  <si>
    <r>
      <t>23,01,</t>
    </r>
    <r>
      <rPr>
        <sz val="11"/>
        <rFont val="ＭＳ 明朝"/>
        <family val="1"/>
      </rPr>
      <t>31</t>
    </r>
  </si>
  <si>
    <r>
      <t>22,01,0</t>
    </r>
    <r>
      <rPr>
        <sz val="11"/>
        <rFont val="ＭＳ 明朝"/>
        <family val="1"/>
      </rPr>
      <t>2</t>
    </r>
  </si>
  <si>
    <r>
      <t>22,01,0</t>
    </r>
    <r>
      <rPr>
        <sz val="11"/>
        <rFont val="ＭＳ 明朝"/>
        <family val="1"/>
      </rPr>
      <t>3</t>
    </r>
  </si>
  <si>
    <r>
      <t>22,01,0</t>
    </r>
    <r>
      <rPr>
        <sz val="11"/>
        <rFont val="ＭＳ 明朝"/>
        <family val="1"/>
      </rPr>
      <t>4</t>
    </r>
  </si>
  <si>
    <r>
      <t>22,01,0</t>
    </r>
    <r>
      <rPr>
        <sz val="11"/>
        <rFont val="ＭＳ 明朝"/>
        <family val="1"/>
      </rPr>
      <t>5</t>
    </r>
  </si>
  <si>
    <r>
      <t>22,01,0</t>
    </r>
    <r>
      <rPr>
        <sz val="11"/>
        <rFont val="ＭＳ 明朝"/>
        <family val="1"/>
      </rPr>
      <t>6</t>
    </r>
  </si>
  <si>
    <r>
      <t>22,01,0</t>
    </r>
    <r>
      <rPr>
        <sz val="11"/>
        <rFont val="ＭＳ 明朝"/>
        <family val="1"/>
      </rPr>
      <t>7</t>
    </r>
  </si>
  <si>
    <r>
      <t>22,01,0</t>
    </r>
    <r>
      <rPr>
        <sz val="11"/>
        <rFont val="ＭＳ 明朝"/>
        <family val="1"/>
      </rPr>
      <t>8</t>
    </r>
  </si>
  <si>
    <r>
      <t>22,01,</t>
    </r>
    <r>
      <rPr>
        <sz val="11"/>
        <rFont val="ＭＳ 明朝"/>
        <family val="1"/>
      </rPr>
      <t>12</t>
    </r>
  </si>
  <si>
    <r>
      <t>22,01,</t>
    </r>
    <r>
      <rPr>
        <sz val="11"/>
        <rFont val="ＭＳ 明朝"/>
        <family val="1"/>
      </rPr>
      <t>13</t>
    </r>
  </si>
  <si>
    <r>
      <t>22,01,</t>
    </r>
    <r>
      <rPr>
        <sz val="11"/>
        <rFont val="ＭＳ 明朝"/>
        <family val="1"/>
      </rPr>
      <t>14</t>
    </r>
  </si>
  <si>
    <r>
      <t>22,01,</t>
    </r>
    <r>
      <rPr>
        <sz val="11"/>
        <rFont val="ＭＳ 明朝"/>
        <family val="1"/>
      </rPr>
      <t>15</t>
    </r>
  </si>
  <si>
    <r>
      <t>22,01,</t>
    </r>
    <r>
      <rPr>
        <sz val="11"/>
        <rFont val="ＭＳ 明朝"/>
        <family val="1"/>
      </rPr>
      <t>16</t>
    </r>
  </si>
  <si>
    <r>
      <t>22,01,</t>
    </r>
    <r>
      <rPr>
        <sz val="11"/>
        <rFont val="ＭＳ 明朝"/>
        <family val="1"/>
      </rPr>
      <t>17</t>
    </r>
  </si>
  <si>
    <r>
      <t>22,01,</t>
    </r>
    <r>
      <rPr>
        <sz val="11"/>
        <rFont val="ＭＳ 明朝"/>
        <family val="1"/>
      </rPr>
      <t>18</t>
    </r>
  </si>
  <si>
    <r>
      <t>22,01,</t>
    </r>
    <r>
      <rPr>
        <sz val="11"/>
        <rFont val="ＭＳ 明朝"/>
        <family val="1"/>
      </rPr>
      <t>19</t>
    </r>
  </si>
  <si>
    <r>
      <t>22,01,</t>
    </r>
    <r>
      <rPr>
        <sz val="11"/>
        <rFont val="ＭＳ 明朝"/>
        <family val="1"/>
      </rPr>
      <t>20</t>
    </r>
  </si>
  <si>
    <r>
      <t>22,01,</t>
    </r>
    <r>
      <rPr>
        <sz val="11"/>
        <rFont val="ＭＳ 明朝"/>
        <family val="1"/>
      </rPr>
      <t>21</t>
    </r>
  </si>
  <si>
    <r>
      <t>22,01,</t>
    </r>
    <r>
      <rPr>
        <sz val="11"/>
        <rFont val="ＭＳ 明朝"/>
        <family val="1"/>
      </rPr>
      <t>22</t>
    </r>
  </si>
  <si>
    <r>
      <t>22,01,</t>
    </r>
    <r>
      <rPr>
        <sz val="11"/>
        <rFont val="ＭＳ 明朝"/>
        <family val="1"/>
      </rPr>
      <t>23</t>
    </r>
  </si>
  <si>
    <r>
      <t>22,01,</t>
    </r>
    <r>
      <rPr>
        <sz val="11"/>
        <rFont val="ＭＳ 明朝"/>
        <family val="1"/>
      </rPr>
      <t>24</t>
    </r>
  </si>
  <si>
    <r>
      <t>22,01,</t>
    </r>
    <r>
      <rPr>
        <sz val="11"/>
        <rFont val="ＭＳ 明朝"/>
        <family val="1"/>
      </rPr>
      <t>25</t>
    </r>
  </si>
  <si>
    <r>
      <t>22,01,</t>
    </r>
    <r>
      <rPr>
        <sz val="11"/>
        <rFont val="ＭＳ 明朝"/>
        <family val="1"/>
      </rPr>
      <t>26</t>
    </r>
  </si>
  <si>
    <r>
      <t>22,01,</t>
    </r>
    <r>
      <rPr>
        <sz val="11"/>
        <rFont val="ＭＳ 明朝"/>
        <family val="1"/>
      </rPr>
      <t>27</t>
    </r>
  </si>
  <si>
    <r>
      <t>22,01,</t>
    </r>
    <r>
      <rPr>
        <sz val="11"/>
        <rFont val="ＭＳ 明朝"/>
        <family val="1"/>
      </rPr>
      <t>28</t>
    </r>
  </si>
  <si>
    <r>
      <t>22,01,</t>
    </r>
    <r>
      <rPr>
        <sz val="11"/>
        <rFont val="ＭＳ 明朝"/>
        <family val="1"/>
      </rPr>
      <t>29</t>
    </r>
  </si>
  <si>
    <r>
      <t>22,01,</t>
    </r>
    <r>
      <rPr>
        <sz val="11"/>
        <rFont val="ＭＳ 明朝"/>
        <family val="1"/>
      </rPr>
      <t>30</t>
    </r>
  </si>
  <si>
    <r>
      <t>22,01,</t>
    </r>
    <r>
      <rPr>
        <sz val="11"/>
        <rFont val="ＭＳ 明朝"/>
        <family val="1"/>
      </rPr>
      <t>31</t>
    </r>
  </si>
  <si>
    <r>
      <t>22,01,</t>
    </r>
    <r>
      <rPr>
        <sz val="11"/>
        <rFont val="ＭＳ 明朝"/>
        <family val="1"/>
      </rPr>
      <t>32</t>
    </r>
  </si>
  <si>
    <r>
      <t>22,01,</t>
    </r>
    <r>
      <rPr>
        <sz val="11"/>
        <rFont val="ＭＳ 明朝"/>
        <family val="1"/>
      </rPr>
      <t>33</t>
    </r>
  </si>
  <si>
    <r>
      <t>22,01,</t>
    </r>
    <r>
      <rPr>
        <sz val="11"/>
        <rFont val="ＭＳ 明朝"/>
        <family val="1"/>
      </rPr>
      <t>34</t>
    </r>
  </si>
  <si>
    <r>
      <t>22,01,</t>
    </r>
    <r>
      <rPr>
        <sz val="11"/>
        <rFont val="ＭＳ 明朝"/>
        <family val="1"/>
      </rPr>
      <t>35</t>
    </r>
  </si>
  <si>
    <r>
      <t>22,01,</t>
    </r>
    <r>
      <rPr>
        <sz val="11"/>
        <rFont val="ＭＳ 明朝"/>
        <family val="1"/>
      </rPr>
      <t>36</t>
    </r>
  </si>
  <si>
    <r>
      <t>22,01,</t>
    </r>
    <r>
      <rPr>
        <sz val="11"/>
        <rFont val="ＭＳ 明朝"/>
        <family val="1"/>
      </rPr>
      <t>37</t>
    </r>
  </si>
  <si>
    <r>
      <t>22,01,</t>
    </r>
    <r>
      <rPr>
        <sz val="11"/>
        <rFont val="ＭＳ 明朝"/>
        <family val="1"/>
      </rPr>
      <t>38</t>
    </r>
  </si>
  <si>
    <r>
      <t>22,01,</t>
    </r>
    <r>
      <rPr>
        <sz val="11"/>
        <rFont val="ＭＳ 明朝"/>
        <family val="1"/>
      </rPr>
      <t>39</t>
    </r>
  </si>
  <si>
    <r>
      <t>22,01,</t>
    </r>
    <r>
      <rPr>
        <sz val="11"/>
        <rFont val="ＭＳ 明朝"/>
        <family val="1"/>
      </rPr>
      <t>40</t>
    </r>
  </si>
  <si>
    <r>
      <t>22,01,</t>
    </r>
    <r>
      <rPr>
        <sz val="11"/>
        <rFont val="ＭＳ 明朝"/>
        <family val="1"/>
      </rPr>
      <t>41</t>
    </r>
  </si>
  <si>
    <r>
      <t>22,01,</t>
    </r>
    <r>
      <rPr>
        <sz val="11"/>
        <rFont val="ＭＳ 明朝"/>
        <family val="1"/>
      </rPr>
      <t>42</t>
    </r>
  </si>
  <si>
    <r>
      <t>22,01,</t>
    </r>
    <r>
      <rPr>
        <sz val="11"/>
        <rFont val="ＭＳ 明朝"/>
        <family val="1"/>
      </rPr>
      <t>43</t>
    </r>
  </si>
  <si>
    <r>
      <t>22,01,</t>
    </r>
    <r>
      <rPr>
        <sz val="11"/>
        <rFont val="ＭＳ 明朝"/>
        <family val="1"/>
      </rPr>
      <t>44</t>
    </r>
  </si>
  <si>
    <r>
      <t>22,01,</t>
    </r>
    <r>
      <rPr>
        <sz val="11"/>
        <rFont val="ＭＳ 明朝"/>
        <family val="1"/>
      </rPr>
      <t>45</t>
    </r>
  </si>
  <si>
    <r>
      <t>22,01,</t>
    </r>
    <r>
      <rPr>
        <sz val="11"/>
        <rFont val="ＭＳ 明朝"/>
        <family val="1"/>
      </rPr>
      <t>46</t>
    </r>
  </si>
  <si>
    <r>
      <t>22,01,</t>
    </r>
    <r>
      <rPr>
        <sz val="11"/>
        <rFont val="ＭＳ 明朝"/>
        <family val="1"/>
      </rPr>
      <t>47</t>
    </r>
  </si>
  <si>
    <r>
      <t>22,01,</t>
    </r>
    <r>
      <rPr>
        <sz val="11"/>
        <rFont val="ＭＳ 明朝"/>
        <family val="1"/>
      </rPr>
      <t>48</t>
    </r>
  </si>
  <si>
    <r>
      <t>22,01,</t>
    </r>
    <r>
      <rPr>
        <sz val="11"/>
        <rFont val="ＭＳ 明朝"/>
        <family val="1"/>
      </rPr>
      <t>49</t>
    </r>
  </si>
  <si>
    <r>
      <t>22,01,</t>
    </r>
    <r>
      <rPr>
        <sz val="11"/>
        <rFont val="ＭＳ 明朝"/>
        <family val="1"/>
      </rPr>
      <t>50</t>
    </r>
  </si>
  <si>
    <r>
      <t>22,01,</t>
    </r>
    <r>
      <rPr>
        <sz val="11"/>
        <rFont val="ＭＳ 明朝"/>
        <family val="1"/>
      </rPr>
      <t>51</t>
    </r>
  </si>
  <si>
    <r>
      <t>22,01,</t>
    </r>
    <r>
      <rPr>
        <sz val="11"/>
        <rFont val="ＭＳ 明朝"/>
        <family val="1"/>
      </rPr>
      <t>52</t>
    </r>
  </si>
  <si>
    <r>
      <t>22,01,</t>
    </r>
    <r>
      <rPr>
        <sz val="11"/>
        <rFont val="ＭＳ 明朝"/>
        <family val="1"/>
      </rPr>
      <t>53</t>
    </r>
  </si>
  <si>
    <r>
      <t>22,01,</t>
    </r>
    <r>
      <rPr>
        <sz val="11"/>
        <rFont val="ＭＳ 明朝"/>
        <family val="1"/>
      </rPr>
      <t>54</t>
    </r>
  </si>
  <si>
    <r>
      <t>22,01,</t>
    </r>
    <r>
      <rPr>
        <sz val="11"/>
        <rFont val="ＭＳ 明朝"/>
        <family val="1"/>
      </rPr>
      <t>55</t>
    </r>
  </si>
  <si>
    <r>
      <t>22,01,</t>
    </r>
    <r>
      <rPr>
        <sz val="11"/>
        <rFont val="ＭＳ 明朝"/>
        <family val="1"/>
      </rPr>
      <t>56</t>
    </r>
  </si>
  <si>
    <r>
      <t>22,01,</t>
    </r>
    <r>
      <rPr>
        <sz val="11"/>
        <rFont val="ＭＳ 明朝"/>
        <family val="1"/>
      </rPr>
      <t>58</t>
    </r>
  </si>
  <si>
    <r>
      <t>22,01,</t>
    </r>
    <r>
      <rPr>
        <sz val="11"/>
        <rFont val="ＭＳ 明朝"/>
        <family val="1"/>
      </rPr>
      <t>59</t>
    </r>
  </si>
  <si>
    <r>
      <t>22,</t>
    </r>
    <r>
      <rPr>
        <sz val="11"/>
        <rFont val="ＭＳ 明朝"/>
        <family val="1"/>
      </rPr>
      <t>01,60</t>
    </r>
  </si>
  <si>
    <r>
      <t>22,0</t>
    </r>
    <r>
      <rPr>
        <sz val="11"/>
        <rFont val="ＭＳ 明朝"/>
        <family val="1"/>
      </rPr>
      <t>2,01</t>
    </r>
  </si>
  <si>
    <r>
      <t>21,01,0</t>
    </r>
    <r>
      <rPr>
        <sz val="11"/>
        <rFont val="ＭＳ 明朝"/>
        <family val="1"/>
      </rPr>
      <t>2</t>
    </r>
  </si>
  <si>
    <r>
      <t>21,01,0</t>
    </r>
    <r>
      <rPr>
        <sz val="11"/>
        <rFont val="ＭＳ 明朝"/>
        <family val="1"/>
      </rPr>
      <t>3</t>
    </r>
  </si>
  <si>
    <r>
      <t>21,01,0</t>
    </r>
    <r>
      <rPr>
        <sz val="11"/>
        <rFont val="ＭＳ 明朝"/>
        <family val="1"/>
      </rPr>
      <t>4</t>
    </r>
  </si>
  <si>
    <r>
      <t>21,01,0</t>
    </r>
    <r>
      <rPr>
        <sz val="11"/>
        <rFont val="ＭＳ 明朝"/>
        <family val="1"/>
      </rPr>
      <t>5</t>
    </r>
  </si>
  <si>
    <r>
      <t>21,01,0</t>
    </r>
    <r>
      <rPr>
        <sz val="11"/>
        <rFont val="ＭＳ 明朝"/>
        <family val="1"/>
      </rPr>
      <t>6</t>
    </r>
  </si>
  <si>
    <r>
      <t>21,01,0</t>
    </r>
    <r>
      <rPr>
        <sz val="11"/>
        <rFont val="ＭＳ 明朝"/>
        <family val="1"/>
      </rPr>
      <t>7</t>
    </r>
  </si>
  <si>
    <r>
      <t>21,01,0</t>
    </r>
    <r>
      <rPr>
        <sz val="11"/>
        <rFont val="ＭＳ 明朝"/>
        <family val="1"/>
      </rPr>
      <t>8</t>
    </r>
  </si>
  <si>
    <r>
      <t>21,01,0</t>
    </r>
    <r>
      <rPr>
        <sz val="11"/>
        <rFont val="ＭＳ 明朝"/>
        <family val="1"/>
      </rPr>
      <t>9</t>
    </r>
  </si>
  <si>
    <r>
      <t>21,01,</t>
    </r>
    <r>
      <rPr>
        <sz val="11"/>
        <rFont val="ＭＳ 明朝"/>
        <family val="1"/>
      </rPr>
      <t>10</t>
    </r>
  </si>
  <si>
    <r>
      <t>21,01,</t>
    </r>
    <r>
      <rPr>
        <sz val="11"/>
        <rFont val="ＭＳ 明朝"/>
        <family val="1"/>
      </rPr>
      <t>11</t>
    </r>
  </si>
  <si>
    <r>
      <t>21,01,</t>
    </r>
    <r>
      <rPr>
        <sz val="11"/>
        <rFont val="ＭＳ 明朝"/>
        <family val="1"/>
      </rPr>
      <t>12</t>
    </r>
  </si>
  <si>
    <r>
      <t>21,01,</t>
    </r>
    <r>
      <rPr>
        <sz val="11"/>
        <rFont val="ＭＳ 明朝"/>
        <family val="1"/>
      </rPr>
      <t>13</t>
    </r>
  </si>
  <si>
    <r>
      <t>21,01,</t>
    </r>
    <r>
      <rPr>
        <sz val="11"/>
        <rFont val="ＭＳ 明朝"/>
        <family val="1"/>
      </rPr>
      <t>14</t>
    </r>
  </si>
  <si>
    <r>
      <t>21,01,</t>
    </r>
    <r>
      <rPr>
        <sz val="11"/>
        <rFont val="ＭＳ 明朝"/>
        <family val="1"/>
      </rPr>
      <t>15</t>
    </r>
  </si>
  <si>
    <r>
      <t>21,01,</t>
    </r>
    <r>
      <rPr>
        <sz val="11"/>
        <rFont val="ＭＳ 明朝"/>
        <family val="1"/>
      </rPr>
      <t>16</t>
    </r>
  </si>
  <si>
    <r>
      <t>21,01,</t>
    </r>
    <r>
      <rPr>
        <sz val="11"/>
        <rFont val="ＭＳ 明朝"/>
        <family val="1"/>
      </rPr>
      <t>17</t>
    </r>
  </si>
  <si>
    <r>
      <t>21,01,</t>
    </r>
    <r>
      <rPr>
        <sz val="11"/>
        <rFont val="ＭＳ 明朝"/>
        <family val="1"/>
      </rPr>
      <t>18</t>
    </r>
  </si>
  <si>
    <r>
      <t>21,01,</t>
    </r>
    <r>
      <rPr>
        <sz val="11"/>
        <rFont val="ＭＳ 明朝"/>
        <family val="1"/>
      </rPr>
      <t>19</t>
    </r>
  </si>
  <si>
    <r>
      <t>21,01,</t>
    </r>
    <r>
      <rPr>
        <sz val="11"/>
        <rFont val="ＭＳ 明朝"/>
        <family val="1"/>
      </rPr>
      <t>27</t>
    </r>
  </si>
  <si>
    <r>
      <t>21,01,</t>
    </r>
    <r>
      <rPr>
        <sz val="11"/>
        <rFont val="ＭＳ 明朝"/>
        <family val="1"/>
      </rPr>
      <t>28</t>
    </r>
  </si>
  <si>
    <r>
      <t>21,01,</t>
    </r>
    <r>
      <rPr>
        <sz val="11"/>
        <rFont val="ＭＳ 明朝"/>
        <family val="1"/>
      </rPr>
      <t>29</t>
    </r>
  </si>
  <si>
    <r>
      <t>21,01,</t>
    </r>
    <r>
      <rPr>
        <sz val="11"/>
        <rFont val="ＭＳ 明朝"/>
        <family val="1"/>
      </rPr>
      <t>54</t>
    </r>
  </si>
  <si>
    <r>
      <t>21,01,</t>
    </r>
    <r>
      <rPr>
        <sz val="11"/>
        <rFont val="ＭＳ 明朝"/>
        <family val="1"/>
      </rPr>
      <t>55</t>
    </r>
  </si>
  <si>
    <r>
      <t>21,01,</t>
    </r>
    <r>
      <rPr>
        <sz val="11"/>
        <rFont val="ＭＳ 明朝"/>
        <family val="1"/>
      </rPr>
      <t>56</t>
    </r>
  </si>
  <si>
    <r>
      <t>21,01,</t>
    </r>
    <r>
      <rPr>
        <sz val="11"/>
        <rFont val="ＭＳ 明朝"/>
        <family val="1"/>
      </rPr>
      <t>57</t>
    </r>
  </si>
  <si>
    <r>
      <t>2</t>
    </r>
    <r>
      <rPr>
        <sz val="11"/>
        <rFont val="ＭＳ 明朝"/>
        <family val="1"/>
      </rPr>
      <t>0,01,01</t>
    </r>
  </si>
  <si>
    <r>
      <t>20,01,0</t>
    </r>
    <r>
      <rPr>
        <sz val="11"/>
        <rFont val="ＭＳ 明朝"/>
        <family val="1"/>
      </rPr>
      <t>2</t>
    </r>
  </si>
  <si>
    <r>
      <t>20,01,0</t>
    </r>
    <r>
      <rPr>
        <sz val="11"/>
        <rFont val="ＭＳ 明朝"/>
        <family val="1"/>
      </rPr>
      <t>3</t>
    </r>
  </si>
  <si>
    <r>
      <t>20,01,</t>
    </r>
    <r>
      <rPr>
        <sz val="11"/>
        <rFont val="ＭＳ 明朝"/>
        <family val="1"/>
      </rPr>
      <t>11</t>
    </r>
  </si>
  <si>
    <r>
      <t>20,01,</t>
    </r>
    <r>
      <rPr>
        <sz val="11"/>
        <rFont val="ＭＳ 明朝"/>
        <family val="1"/>
      </rPr>
      <t>12</t>
    </r>
  </si>
  <si>
    <r>
      <t>20,01,</t>
    </r>
    <r>
      <rPr>
        <sz val="11"/>
        <rFont val="ＭＳ 明朝"/>
        <family val="1"/>
      </rPr>
      <t>13</t>
    </r>
  </si>
  <si>
    <r>
      <t>20,01,</t>
    </r>
    <r>
      <rPr>
        <sz val="11"/>
        <rFont val="ＭＳ 明朝"/>
        <family val="1"/>
      </rPr>
      <t>15</t>
    </r>
  </si>
  <si>
    <r>
      <t>20,01,</t>
    </r>
    <r>
      <rPr>
        <sz val="11"/>
        <rFont val="ＭＳ 明朝"/>
        <family val="1"/>
      </rPr>
      <t>16</t>
    </r>
  </si>
  <si>
    <r>
      <t>20,01,</t>
    </r>
    <r>
      <rPr>
        <sz val="11"/>
        <rFont val="ＭＳ 明朝"/>
        <family val="1"/>
      </rPr>
      <t>17</t>
    </r>
  </si>
  <si>
    <r>
      <t>20,01,</t>
    </r>
    <r>
      <rPr>
        <sz val="11"/>
        <rFont val="ＭＳ 明朝"/>
        <family val="1"/>
      </rPr>
      <t>18</t>
    </r>
  </si>
  <si>
    <r>
      <t>20,01,</t>
    </r>
    <r>
      <rPr>
        <sz val="11"/>
        <rFont val="ＭＳ 明朝"/>
        <family val="1"/>
      </rPr>
      <t>19</t>
    </r>
  </si>
  <si>
    <r>
      <t>20,01,</t>
    </r>
    <r>
      <rPr>
        <sz val="11"/>
        <rFont val="ＭＳ 明朝"/>
        <family val="1"/>
      </rPr>
      <t>20</t>
    </r>
  </si>
  <si>
    <r>
      <t>20,01,</t>
    </r>
    <r>
      <rPr>
        <sz val="11"/>
        <rFont val="ＭＳ 明朝"/>
        <family val="1"/>
      </rPr>
      <t>22</t>
    </r>
  </si>
  <si>
    <r>
      <t>20,01,</t>
    </r>
    <r>
      <rPr>
        <sz val="11"/>
        <rFont val="ＭＳ 明朝"/>
        <family val="1"/>
      </rPr>
      <t>23</t>
    </r>
  </si>
  <si>
    <r>
      <t>20,01,</t>
    </r>
    <r>
      <rPr>
        <sz val="11"/>
        <rFont val="ＭＳ 明朝"/>
        <family val="1"/>
      </rPr>
      <t>24</t>
    </r>
  </si>
  <si>
    <r>
      <t>20,01,</t>
    </r>
    <r>
      <rPr>
        <sz val="11"/>
        <rFont val="ＭＳ 明朝"/>
        <family val="1"/>
      </rPr>
      <t>25</t>
    </r>
  </si>
  <si>
    <r>
      <t>20,01,</t>
    </r>
    <r>
      <rPr>
        <sz val="11"/>
        <rFont val="ＭＳ 明朝"/>
        <family val="1"/>
      </rPr>
      <t>26</t>
    </r>
  </si>
  <si>
    <r>
      <t>20,01,</t>
    </r>
    <r>
      <rPr>
        <sz val="11"/>
        <rFont val="ＭＳ 明朝"/>
        <family val="1"/>
      </rPr>
      <t>27</t>
    </r>
  </si>
  <si>
    <r>
      <t>20,01,</t>
    </r>
    <r>
      <rPr>
        <sz val="11"/>
        <rFont val="ＭＳ 明朝"/>
        <family val="1"/>
      </rPr>
      <t>30</t>
    </r>
  </si>
  <si>
    <r>
      <t>20,01,</t>
    </r>
    <r>
      <rPr>
        <sz val="11"/>
        <rFont val="ＭＳ 明朝"/>
        <family val="1"/>
      </rPr>
      <t>31</t>
    </r>
  </si>
  <si>
    <r>
      <t>20,01,</t>
    </r>
    <r>
      <rPr>
        <sz val="11"/>
        <rFont val="ＭＳ 明朝"/>
        <family val="1"/>
      </rPr>
      <t>32</t>
    </r>
  </si>
  <si>
    <r>
      <t>20,01,</t>
    </r>
    <r>
      <rPr>
        <sz val="11"/>
        <rFont val="ＭＳ 明朝"/>
        <family val="1"/>
      </rPr>
      <t>33</t>
    </r>
  </si>
  <si>
    <r>
      <t>20,01,</t>
    </r>
    <r>
      <rPr>
        <sz val="11"/>
        <rFont val="ＭＳ 明朝"/>
        <family val="1"/>
      </rPr>
      <t>34</t>
    </r>
  </si>
  <si>
    <r>
      <t>20,01,</t>
    </r>
    <r>
      <rPr>
        <sz val="11"/>
        <rFont val="ＭＳ 明朝"/>
        <family val="1"/>
      </rPr>
      <t>35</t>
    </r>
  </si>
  <si>
    <r>
      <t>20,01,</t>
    </r>
    <r>
      <rPr>
        <sz val="11"/>
        <rFont val="ＭＳ 明朝"/>
        <family val="1"/>
      </rPr>
      <t>36</t>
    </r>
  </si>
  <si>
    <r>
      <t>20,01,</t>
    </r>
    <r>
      <rPr>
        <sz val="11"/>
        <rFont val="ＭＳ 明朝"/>
        <family val="1"/>
      </rPr>
      <t>37</t>
    </r>
  </si>
  <si>
    <r>
      <t>20,01,</t>
    </r>
    <r>
      <rPr>
        <sz val="11"/>
        <rFont val="ＭＳ 明朝"/>
        <family val="1"/>
      </rPr>
      <t>38</t>
    </r>
  </si>
  <si>
    <r>
      <t>20,01,</t>
    </r>
    <r>
      <rPr>
        <sz val="11"/>
        <rFont val="ＭＳ 明朝"/>
        <family val="1"/>
      </rPr>
      <t>39</t>
    </r>
  </si>
  <si>
    <r>
      <t>20,01,</t>
    </r>
    <r>
      <rPr>
        <sz val="11"/>
        <rFont val="ＭＳ 明朝"/>
        <family val="1"/>
      </rPr>
      <t>40</t>
    </r>
  </si>
  <si>
    <r>
      <t>20,01,</t>
    </r>
    <r>
      <rPr>
        <sz val="11"/>
        <rFont val="ＭＳ 明朝"/>
        <family val="1"/>
      </rPr>
      <t>41</t>
    </r>
  </si>
  <si>
    <r>
      <t>20,01,</t>
    </r>
    <r>
      <rPr>
        <sz val="11"/>
        <rFont val="ＭＳ 明朝"/>
        <family val="1"/>
      </rPr>
      <t>42</t>
    </r>
  </si>
  <si>
    <r>
      <t>20,01,</t>
    </r>
    <r>
      <rPr>
        <sz val="11"/>
        <rFont val="ＭＳ 明朝"/>
        <family val="1"/>
      </rPr>
      <t>43</t>
    </r>
  </si>
  <si>
    <r>
      <t>20,01,</t>
    </r>
    <r>
      <rPr>
        <sz val="11"/>
        <rFont val="ＭＳ 明朝"/>
        <family val="1"/>
      </rPr>
      <t>44</t>
    </r>
  </si>
  <si>
    <r>
      <t>20,01,</t>
    </r>
    <r>
      <rPr>
        <sz val="11"/>
        <rFont val="ＭＳ 明朝"/>
        <family val="1"/>
      </rPr>
      <t>45</t>
    </r>
  </si>
  <si>
    <r>
      <t>20,01,</t>
    </r>
    <r>
      <rPr>
        <sz val="11"/>
        <rFont val="ＭＳ 明朝"/>
        <family val="1"/>
      </rPr>
      <t>46</t>
    </r>
  </si>
  <si>
    <r>
      <t>20,01,</t>
    </r>
    <r>
      <rPr>
        <sz val="11"/>
        <rFont val="ＭＳ 明朝"/>
        <family val="1"/>
      </rPr>
      <t>47</t>
    </r>
  </si>
  <si>
    <r>
      <t>20,01,</t>
    </r>
    <r>
      <rPr>
        <sz val="11"/>
        <rFont val="ＭＳ 明朝"/>
        <family val="1"/>
      </rPr>
      <t>48</t>
    </r>
  </si>
  <si>
    <r>
      <t>20,01,</t>
    </r>
    <r>
      <rPr>
        <sz val="11"/>
        <rFont val="ＭＳ 明朝"/>
        <family val="1"/>
      </rPr>
      <t>49</t>
    </r>
  </si>
  <si>
    <r>
      <t>20,01,</t>
    </r>
    <r>
      <rPr>
        <sz val="11"/>
        <rFont val="ＭＳ 明朝"/>
        <family val="1"/>
      </rPr>
      <t>50</t>
    </r>
  </si>
  <si>
    <r>
      <t>20,01,</t>
    </r>
    <r>
      <rPr>
        <sz val="11"/>
        <rFont val="ＭＳ 明朝"/>
        <family val="1"/>
      </rPr>
      <t>51</t>
    </r>
  </si>
  <si>
    <r>
      <t>20,01,</t>
    </r>
    <r>
      <rPr>
        <sz val="11"/>
        <rFont val="ＭＳ 明朝"/>
        <family val="1"/>
      </rPr>
      <t>52</t>
    </r>
  </si>
  <si>
    <r>
      <t>20,01,</t>
    </r>
    <r>
      <rPr>
        <sz val="11"/>
        <rFont val="ＭＳ 明朝"/>
        <family val="1"/>
      </rPr>
      <t>53</t>
    </r>
  </si>
  <si>
    <r>
      <t>20,01,</t>
    </r>
    <r>
      <rPr>
        <sz val="11"/>
        <rFont val="ＭＳ 明朝"/>
        <family val="1"/>
      </rPr>
      <t>54</t>
    </r>
  </si>
  <si>
    <r>
      <t>20,01,</t>
    </r>
    <r>
      <rPr>
        <sz val="11"/>
        <rFont val="ＭＳ 明朝"/>
        <family val="1"/>
      </rPr>
      <t>55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</si>
</sst>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.&quot;m&quot;.&quot;d&quot;.&quot;"/>
    <numFmt numFmtId="177" formatCode="[$-411]ggge&quot;.&quot;m&quot;.&quot;d"/>
    <numFmt numFmtId="178" formatCode="_ * #,##0.0_ ;_ * \-#,##0.0_ ;_ * &quot;-&quot;?_ ;_ @_ "/>
    <numFmt numFmtId="179" formatCode="_ * #,##0.0_ ;_ * \-#,##0.0_ ;_ * &quot;-&quot;_ ;_ @_ "/>
    <numFmt numFmtId="180" formatCode="_ * #,##0.00000000000000_ ;_ * \-#,##0.00000000000000_ ;_ * &quot;-&quot;??????????????_ ;_ @_ "/>
    <numFmt numFmtId="181" formatCode="#,##0.00_ "/>
    <numFmt numFmtId="182" formatCode="0.0_ "/>
    <numFmt numFmtId="183" formatCode="0_ "/>
    <numFmt numFmtId="184" formatCode="0_);[Red]\(0\)"/>
    <numFmt numFmtId="185" formatCode="#,##0_);[Red]\(#,##0\)"/>
    <numFmt numFmtId="186" formatCode="_ * #,##0.0_ ;_ * \-#,##0.0_ ;_ * &quot;-&quot;??_ ;_ @_ "/>
    <numFmt numFmtId="187" formatCode="_ * #,##0_ ;_ * \-#,##0_ ;_ * &quot;-&quot;??_ ;_ @_ "/>
    <numFmt numFmtId="188" formatCode="_ * #,##0.000_ ;_ * \-#,##0.000_ ;_ * &quot;-&quot;??_ ;_ @_ 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43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37" fontId="4" fillId="0" borderId="18" xfId="60" applyFont="1" applyBorder="1" applyAlignment="1">
      <alignment horizontal="center"/>
      <protection/>
    </xf>
    <xf numFmtId="37" fontId="4" fillId="0" borderId="19" xfId="60" applyFont="1" applyBorder="1" applyAlignment="1" applyProtection="1">
      <alignment horizontal="center"/>
      <protection/>
    </xf>
    <xf numFmtId="37" fontId="4" fillId="0" borderId="20" xfId="60" applyFont="1" applyBorder="1" applyAlignment="1">
      <alignment horizontal="center"/>
      <protection/>
    </xf>
    <xf numFmtId="0" fontId="4" fillId="0" borderId="18" xfId="0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177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77" fontId="4" fillId="0" borderId="21" xfId="0" applyNumberFormat="1" applyFont="1" applyBorder="1" applyAlignment="1">
      <alignment horizontal="center"/>
    </xf>
    <xf numFmtId="41" fontId="4" fillId="0" borderId="22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5" xfId="0" applyNumberFormat="1" applyFont="1" applyBorder="1" applyAlignment="1">
      <alignment/>
    </xf>
    <xf numFmtId="41" fontId="4" fillId="0" borderId="26" xfId="0" applyNumberFormat="1" applyFont="1" applyBorder="1" applyAlignment="1">
      <alignment/>
    </xf>
    <xf numFmtId="41" fontId="4" fillId="0" borderId="27" xfId="0" applyNumberFormat="1" applyFont="1" applyBorder="1" applyAlignment="1">
      <alignment/>
    </xf>
    <xf numFmtId="41" fontId="4" fillId="0" borderId="28" xfId="0" applyNumberFormat="1" applyFont="1" applyBorder="1" applyAlignment="1">
      <alignment/>
    </xf>
    <xf numFmtId="41" fontId="4" fillId="0" borderId="2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7" fontId="4" fillId="0" borderId="0" xfId="62" applyFont="1" applyFill="1" applyBorder="1" applyAlignment="1" applyProtection="1">
      <alignment horizontal="left" indent="2"/>
      <protection/>
    </xf>
    <xf numFmtId="37" fontId="4" fillId="0" borderId="11" xfId="60" applyFont="1" applyBorder="1" applyAlignment="1">
      <alignment horizontal="center"/>
      <protection/>
    </xf>
    <xf numFmtId="37" fontId="4" fillId="0" borderId="0" xfId="60" applyFont="1" applyBorder="1" applyAlignment="1" applyProtection="1">
      <alignment horizontal="center"/>
      <protection/>
    </xf>
    <xf numFmtId="37" fontId="4" fillId="0" borderId="13" xfId="60" applyFont="1" applyBorder="1" applyAlignment="1">
      <alignment horizontal="center"/>
      <protection/>
    </xf>
    <xf numFmtId="0" fontId="4" fillId="0" borderId="0" xfId="62" applyNumberFormat="1" applyFont="1" applyBorder="1" applyAlignment="1" applyProtection="1">
      <alignment/>
      <protection/>
    </xf>
    <xf numFmtId="0" fontId="4" fillId="0" borderId="15" xfId="62" applyNumberFormat="1" applyFont="1" applyBorder="1" applyAlignment="1" applyProtection="1">
      <alignment/>
      <protection/>
    </xf>
    <xf numFmtId="0" fontId="4" fillId="0" borderId="0" xfId="62" applyNumberFormat="1" applyFont="1" applyBorder="1" applyAlignment="1" applyProtection="1" quotePrefix="1">
      <alignment/>
      <protection/>
    </xf>
    <xf numFmtId="0" fontId="4" fillId="0" borderId="15" xfId="62" applyNumberFormat="1" applyFont="1" applyBorder="1" applyAlignment="1">
      <alignment/>
      <protection/>
    </xf>
    <xf numFmtId="0" fontId="4" fillId="0" borderId="14" xfId="62" applyNumberFormat="1" applyFont="1" applyBorder="1" applyAlignment="1">
      <alignment/>
      <protection/>
    </xf>
    <xf numFmtId="0" fontId="4" fillId="0" borderId="19" xfId="61" applyNumberFormat="1" applyFont="1" applyBorder="1" applyAlignment="1" applyProtection="1" quotePrefix="1">
      <alignment horizontal="left"/>
      <protection/>
    </xf>
    <xf numFmtId="0" fontId="4" fillId="0" borderId="19" xfId="61" applyNumberFormat="1" applyFont="1" applyBorder="1" applyAlignment="1" applyProtection="1">
      <alignment horizontal="left" indent="1"/>
      <protection/>
    </xf>
    <xf numFmtId="0" fontId="4" fillId="0" borderId="19" xfId="61" applyNumberFormat="1" applyFont="1" applyBorder="1" applyAlignment="1" applyProtection="1" quotePrefix="1">
      <alignment horizontal="left" indent="2"/>
      <protection/>
    </xf>
    <xf numFmtId="0" fontId="4" fillId="0" borderId="19" xfId="61" applyNumberFormat="1" applyFont="1" applyBorder="1" applyAlignment="1" applyProtection="1">
      <alignment horizontal="left" indent="2"/>
      <protection/>
    </xf>
    <xf numFmtId="0" fontId="4" fillId="0" borderId="30" xfId="61" applyNumberFormat="1" applyFont="1" applyBorder="1" applyAlignment="1" applyProtection="1" quotePrefix="1">
      <alignment horizontal="left"/>
      <protection/>
    </xf>
    <xf numFmtId="0" fontId="4" fillId="0" borderId="31" xfId="61" applyNumberFormat="1" applyFont="1" applyBorder="1" applyAlignment="1" applyProtection="1" quotePrefix="1">
      <alignment horizontal="left" indent="2"/>
      <protection/>
    </xf>
    <xf numFmtId="0" fontId="4" fillId="0" borderId="32" xfId="61" applyNumberFormat="1" applyFont="1" applyBorder="1" applyAlignment="1" applyProtection="1" quotePrefix="1">
      <alignment horizontal="left"/>
      <protection/>
    </xf>
    <xf numFmtId="0" fontId="4" fillId="0" borderId="31" xfId="61" applyNumberFormat="1" applyFont="1" applyBorder="1" applyAlignment="1" applyProtection="1">
      <alignment horizontal="left" indent="1"/>
      <protection/>
    </xf>
    <xf numFmtId="0" fontId="4" fillId="0" borderId="32" xfId="61" applyNumberFormat="1" applyFont="1" applyBorder="1" applyAlignment="1" applyProtection="1">
      <alignment horizontal="left"/>
      <protection/>
    </xf>
    <xf numFmtId="0" fontId="4" fillId="0" borderId="20" xfId="61" applyNumberFormat="1" applyFont="1" applyBorder="1" applyAlignment="1" applyProtection="1">
      <alignment horizontal="left"/>
      <protection/>
    </xf>
    <xf numFmtId="0" fontId="4" fillId="0" borderId="11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 quotePrefix="1">
      <alignment/>
    </xf>
    <xf numFmtId="0" fontId="4" fillId="0" borderId="0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0" xfId="60" applyNumberFormat="1" applyFont="1" applyBorder="1" applyAlignment="1" applyProtection="1">
      <alignment horizontal="left"/>
      <protection/>
    </xf>
    <xf numFmtId="0" fontId="4" fillId="0" borderId="15" xfId="60" applyNumberFormat="1" applyFont="1" applyBorder="1" applyAlignment="1" applyProtection="1">
      <alignment horizontal="left"/>
      <protection/>
    </xf>
    <xf numFmtId="0" fontId="4" fillId="0" borderId="22" xfId="60" applyNumberFormat="1" applyFont="1" applyBorder="1" applyAlignment="1" applyProtection="1">
      <alignment horizontal="left"/>
      <protection/>
    </xf>
    <xf numFmtId="0" fontId="4" fillId="0" borderId="23" xfId="0" applyNumberFormat="1" applyFont="1" applyBorder="1" applyAlignment="1">
      <alignment/>
    </xf>
    <xf numFmtId="0" fontId="4" fillId="0" borderId="24" xfId="60" applyNumberFormat="1" applyFont="1" applyBorder="1" applyAlignment="1" applyProtection="1">
      <alignment horizontal="left"/>
      <protection/>
    </xf>
    <xf numFmtId="0" fontId="4" fillId="0" borderId="26" xfId="0" applyNumberFormat="1" applyFont="1" applyBorder="1" applyAlignment="1">
      <alignment/>
    </xf>
    <xf numFmtId="0" fontId="4" fillId="0" borderId="15" xfId="62" applyNumberFormat="1" applyFont="1" applyBorder="1" applyAlignment="1" applyProtection="1">
      <alignment horizontal="centerContinuous"/>
      <protection/>
    </xf>
    <xf numFmtId="0" fontId="4" fillId="0" borderId="17" xfId="63" applyNumberFormat="1" applyFont="1" applyBorder="1" applyAlignment="1" applyProtection="1" quotePrefix="1">
      <alignment/>
      <protection/>
    </xf>
    <xf numFmtId="0" fontId="4" fillId="0" borderId="0" xfId="63" applyNumberFormat="1" applyFont="1" applyBorder="1" applyAlignment="1">
      <alignment/>
      <protection/>
    </xf>
    <xf numFmtId="0" fontId="4" fillId="0" borderId="15" xfId="63" applyNumberFormat="1" applyFont="1" applyBorder="1" applyAlignment="1">
      <alignment/>
      <protection/>
    </xf>
    <xf numFmtId="0" fontId="4" fillId="0" borderId="17" xfId="63" applyNumberFormat="1" applyFont="1" applyBorder="1" applyAlignment="1">
      <alignment/>
      <protection/>
    </xf>
    <xf numFmtId="0" fontId="4" fillId="0" borderId="0" xfId="63" applyNumberFormat="1" applyFont="1" applyBorder="1" applyAlignment="1" applyProtection="1" quotePrefix="1">
      <alignment/>
      <protection/>
    </xf>
    <xf numFmtId="0" fontId="4" fillId="0" borderId="15" xfId="63" applyNumberFormat="1" applyFont="1" applyBorder="1" applyAlignment="1" applyProtection="1" quotePrefix="1">
      <alignment/>
      <protection/>
    </xf>
    <xf numFmtId="0" fontId="4" fillId="0" borderId="0" xfId="63" applyNumberFormat="1" applyFont="1" applyBorder="1" applyAlignment="1" applyProtection="1" quotePrefix="1">
      <alignment horizontal="left" indent="1"/>
      <protection/>
    </xf>
    <xf numFmtId="0" fontId="4" fillId="0" borderId="21" xfId="63" applyNumberFormat="1" applyFont="1" applyBorder="1" applyAlignment="1" applyProtection="1" quotePrefix="1">
      <alignment/>
      <protection/>
    </xf>
    <xf numFmtId="0" fontId="4" fillId="0" borderId="22" xfId="63" applyNumberFormat="1" applyFont="1" applyBorder="1" applyAlignment="1">
      <alignment/>
      <protection/>
    </xf>
    <xf numFmtId="0" fontId="4" fillId="0" borderId="23" xfId="63" applyNumberFormat="1" applyFont="1" applyBorder="1" applyAlignment="1">
      <alignment/>
      <protection/>
    </xf>
    <xf numFmtId="0" fontId="4" fillId="0" borderId="17" xfId="63" applyNumberFormat="1" applyFont="1" applyBorder="1" applyAlignment="1" applyProtection="1">
      <alignment/>
      <protection/>
    </xf>
    <xf numFmtId="0" fontId="4" fillId="0" borderId="0" xfId="63" applyNumberFormat="1" applyFont="1" applyBorder="1" applyAlignment="1" applyProtection="1" quotePrefix="1">
      <alignment horizontal="center"/>
      <protection/>
    </xf>
    <xf numFmtId="0" fontId="4" fillId="0" borderId="25" xfId="63" applyNumberFormat="1" applyFont="1" applyBorder="1" applyAlignment="1" applyProtection="1">
      <alignment/>
      <protection/>
    </xf>
    <xf numFmtId="0" fontId="4" fillId="0" borderId="24" xfId="63" applyNumberFormat="1" applyFont="1" applyBorder="1" applyAlignment="1" applyProtection="1" quotePrefix="1">
      <alignment/>
      <protection/>
    </xf>
    <xf numFmtId="0" fontId="4" fillId="0" borderId="26" xfId="63" applyNumberFormat="1" applyFont="1" applyBorder="1" applyAlignment="1" applyProtection="1" quotePrefix="1">
      <alignment/>
      <protection/>
    </xf>
    <xf numFmtId="0" fontId="4" fillId="0" borderId="28" xfId="63" applyNumberFormat="1" applyFont="1" applyBorder="1" applyAlignment="1" applyProtection="1" quotePrefix="1">
      <alignment/>
      <protection/>
    </xf>
    <xf numFmtId="0" fontId="4" fillId="0" borderId="27" xfId="63" applyNumberFormat="1" applyFont="1" applyBorder="1" applyAlignment="1">
      <alignment/>
      <protection/>
    </xf>
    <xf numFmtId="0" fontId="4" fillId="0" borderId="29" xfId="63" applyNumberFormat="1" applyFont="1" applyBorder="1" applyAlignment="1">
      <alignment/>
      <protection/>
    </xf>
    <xf numFmtId="0" fontId="4" fillId="0" borderId="25" xfId="63" applyNumberFormat="1" applyFont="1" applyBorder="1" applyAlignment="1">
      <alignment/>
      <protection/>
    </xf>
    <xf numFmtId="0" fontId="4" fillId="0" borderId="24" xfId="63" applyNumberFormat="1" applyFont="1" applyBorder="1" applyAlignment="1" applyProtection="1" quotePrefix="1">
      <alignment horizontal="left" indent="1"/>
      <protection/>
    </xf>
    <xf numFmtId="0" fontId="4" fillId="0" borderId="0" xfId="63" applyNumberFormat="1" applyFont="1" applyBorder="1" applyAlignment="1" applyProtection="1">
      <alignment/>
      <protection/>
    </xf>
    <xf numFmtId="0" fontId="4" fillId="0" borderId="15" xfId="63" applyNumberFormat="1" applyFont="1" applyBorder="1" applyAlignment="1" applyProtection="1">
      <alignment/>
      <protection/>
    </xf>
    <xf numFmtId="0" fontId="4" fillId="0" borderId="33" xfId="63" applyNumberFormat="1" applyFont="1" applyBorder="1" applyAlignment="1">
      <alignment horizontal="center"/>
      <protection/>
    </xf>
    <xf numFmtId="0" fontId="4" fillId="0" borderId="33" xfId="63" applyNumberFormat="1" applyFont="1" applyBorder="1" applyAlignment="1" applyProtection="1">
      <alignment horizontal="center"/>
      <protection/>
    </xf>
    <xf numFmtId="0" fontId="4" fillId="0" borderId="34" xfId="63" applyNumberFormat="1" applyFont="1" applyBorder="1" applyAlignment="1">
      <alignment horizontal="center"/>
      <protection/>
    </xf>
    <xf numFmtId="0" fontId="4" fillId="0" borderId="13" xfId="63" applyNumberFormat="1" applyFont="1" applyBorder="1" applyAlignment="1" applyProtection="1" quotePrefix="1">
      <alignment/>
      <protection/>
    </xf>
    <xf numFmtId="0" fontId="4" fillId="0" borderId="14" xfId="63" applyNumberFormat="1" applyFont="1" applyBorder="1" applyAlignment="1" applyProtection="1" quotePrefix="1">
      <alignment/>
      <protection/>
    </xf>
    <xf numFmtId="0" fontId="4" fillId="0" borderId="33" xfId="64" applyNumberFormat="1" applyFont="1" applyBorder="1" applyAlignment="1" applyProtection="1">
      <alignment horizontal="center"/>
      <protection/>
    </xf>
    <xf numFmtId="0" fontId="4" fillId="0" borderId="33" xfId="64" applyNumberFormat="1" applyFont="1" applyBorder="1" applyAlignment="1">
      <alignment horizontal="center"/>
      <protection/>
    </xf>
    <xf numFmtId="0" fontId="4" fillId="0" borderId="28" xfId="64" applyNumberFormat="1" applyFont="1" applyBorder="1" applyAlignment="1" applyProtection="1" quotePrefix="1">
      <alignment horizontal="left"/>
      <protection/>
    </xf>
    <xf numFmtId="0" fontId="4" fillId="0" borderId="34" xfId="64" applyNumberFormat="1" applyFont="1" applyBorder="1" applyAlignment="1" applyProtection="1">
      <alignment horizontal="center"/>
      <protection/>
    </xf>
    <xf numFmtId="0" fontId="4" fillId="0" borderId="15" xfId="64" applyNumberFormat="1" applyFont="1" applyBorder="1" applyAlignment="1" applyProtection="1" quotePrefix="1">
      <alignment horizontal="left"/>
      <protection/>
    </xf>
    <xf numFmtId="0" fontId="4" fillId="0" borderId="29" xfId="64" applyNumberFormat="1" applyFont="1" applyBorder="1">
      <alignment/>
      <protection/>
    </xf>
    <xf numFmtId="0" fontId="4" fillId="0" borderId="33" xfId="64" applyNumberFormat="1" applyFont="1" applyBorder="1" applyAlignment="1" applyProtection="1" quotePrefix="1">
      <alignment horizontal="center"/>
      <protection/>
    </xf>
    <xf numFmtId="0" fontId="4" fillId="0" borderId="35" xfId="64" applyNumberFormat="1" applyFont="1" applyBorder="1" applyAlignment="1">
      <alignment horizontal="center"/>
      <protection/>
    </xf>
    <xf numFmtId="0" fontId="4" fillId="0" borderId="36" xfId="64" applyNumberFormat="1" applyFont="1" applyBorder="1" applyAlignment="1">
      <alignment horizontal="center"/>
      <protection/>
    </xf>
    <xf numFmtId="0" fontId="4" fillId="0" borderId="14" xfId="64" applyNumberFormat="1" applyFont="1" applyBorder="1" applyAlignment="1" applyProtection="1" quotePrefix="1">
      <alignment horizontal="left"/>
      <protection/>
    </xf>
    <xf numFmtId="0" fontId="4" fillId="0" borderId="15" xfId="64" applyNumberFormat="1" applyFont="1" applyBorder="1" applyAlignment="1" applyProtection="1" quotePrefix="1">
      <alignment horizontal="left" indent="1"/>
      <protection/>
    </xf>
    <xf numFmtId="0" fontId="4" fillId="0" borderId="37" xfId="64" applyNumberFormat="1" applyFont="1" applyBorder="1" applyAlignment="1" applyProtection="1" quotePrefix="1">
      <alignment horizontal="left"/>
      <protection/>
    </xf>
    <xf numFmtId="0" fontId="4" fillId="0" borderId="38" xfId="64" applyNumberFormat="1" applyFont="1" applyBorder="1" applyAlignment="1" applyProtection="1" quotePrefix="1">
      <alignment horizontal="left"/>
      <protection/>
    </xf>
    <xf numFmtId="0" fontId="4" fillId="0" borderId="10" xfId="0" applyNumberFormat="1" applyFont="1" applyBorder="1" applyAlignment="1" quotePrefix="1">
      <alignment/>
    </xf>
    <xf numFmtId="0" fontId="4" fillId="0" borderId="21" xfId="0" applyNumberFormat="1" applyFont="1" applyBorder="1" applyAlignment="1" quotePrefix="1">
      <alignment/>
    </xf>
    <xf numFmtId="0" fontId="4" fillId="0" borderId="17" xfId="0" applyNumberFormat="1" applyFont="1" applyBorder="1" applyAlignment="1" quotePrefix="1">
      <alignment/>
    </xf>
    <xf numFmtId="0" fontId="4" fillId="0" borderId="11" xfId="62" applyNumberFormat="1" applyFont="1" applyBorder="1" applyAlignment="1" applyProtection="1" quotePrefix="1">
      <alignment/>
      <protection/>
    </xf>
    <xf numFmtId="0" fontId="4" fillId="0" borderId="0" xfId="62" applyNumberFormat="1" applyFont="1" applyBorder="1" applyAlignment="1" applyProtection="1">
      <alignment horizontal="center"/>
      <protection/>
    </xf>
    <xf numFmtId="0" fontId="4" fillId="0" borderId="0" xfId="62" applyNumberFormat="1" applyFont="1" applyBorder="1" applyAlignment="1">
      <alignment horizontal="center"/>
      <protection/>
    </xf>
    <xf numFmtId="0" fontId="4" fillId="0" borderId="18" xfId="62" applyNumberFormat="1" applyFont="1" applyBorder="1" applyAlignment="1">
      <alignment horizontal="center"/>
      <protection/>
    </xf>
    <xf numFmtId="0" fontId="4" fillId="0" borderId="19" xfId="62" applyNumberFormat="1" applyFont="1" applyBorder="1" applyAlignment="1">
      <alignment horizontal="center"/>
      <protection/>
    </xf>
    <xf numFmtId="0" fontId="4" fillId="0" borderId="19" xfId="62" applyNumberFormat="1" applyFont="1" applyBorder="1" applyAlignment="1" applyProtection="1">
      <alignment horizontal="center"/>
      <protection/>
    </xf>
    <xf numFmtId="0" fontId="4" fillId="0" borderId="20" xfId="62" applyNumberFormat="1" applyFont="1" applyBorder="1" applyAlignment="1">
      <alignment horizontal="center"/>
      <protection/>
    </xf>
    <xf numFmtId="0" fontId="4" fillId="0" borderId="16" xfId="62" applyNumberFormat="1" applyFont="1" applyBorder="1" applyAlignment="1" applyProtection="1">
      <alignment/>
      <protection/>
    </xf>
    <xf numFmtId="0" fontId="4" fillId="0" borderId="33" xfId="63" applyNumberFormat="1" applyFont="1" applyBorder="1" applyAlignment="1" applyProtection="1" quotePrefix="1">
      <alignment/>
      <protection/>
    </xf>
    <xf numFmtId="41" fontId="4" fillId="0" borderId="11" xfId="0" applyNumberFormat="1" applyFont="1" applyBorder="1" applyAlignment="1">
      <alignment shrinkToFit="1"/>
    </xf>
    <xf numFmtId="41" fontId="4" fillId="0" borderId="10" xfId="0" applyNumberFormat="1" applyFont="1" applyBorder="1" applyAlignment="1">
      <alignment shrinkToFit="1"/>
    </xf>
    <xf numFmtId="41" fontId="4" fillId="0" borderId="16" xfId="0" applyNumberFormat="1" applyFont="1" applyBorder="1" applyAlignment="1">
      <alignment shrinkToFit="1"/>
    </xf>
    <xf numFmtId="41" fontId="4" fillId="0" borderId="0" xfId="0" applyNumberFormat="1" applyFont="1" applyBorder="1" applyAlignment="1">
      <alignment shrinkToFit="1"/>
    </xf>
    <xf numFmtId="41" fontId="4" fillId="0" borderId="17" xfId="0" applyNumberFormat="1" applyFont="1" applyBorder="1" applyAlignment="1">
      <alignment shrinkToFit="1"/>
    </xf>
    <xf numFmtId="41" fontId="4" fillId="0" borderId="15" xfId="0" applyNumberFormat="1" applyFont="1" applyBorder="1" applyAlignment="1">
      <alignment shrinkToFit="1"/>
    </xf>
    <xf numFmtId="41" fontId="4" fillId="0" borderId="22" xfId="0" applyNumberFormat="1" applyFont="1" applyBorder="1" applyAlignment="1">
      <alignment shrinkToFit="1"/>
    </xf>
    <xf numFmtId="41" fontId="4" fillId="0" borderId="21" xfId="0" applyNumberFormat="1" applyFont="1" applyBorder="1" applyAlignment="1">
      <alignment shrinkToFit="1"/>
    </xf>
    <xf numFmtId="41" fontId="4" fillId="0" borderId="23" xfId="0" applyNumberFormat="1" applyFont="1" applyBorder="1" applyAlignment="1">
      <alignment shrinkToFit="1"/>
    </xf>
    <xf numFmtId="41" fontId="4" fillId="0" borderId="24" xfId="0" applyNumberFormat="1" applyFont="1" applyBorder="1" applyAlignment="1">
      <alignment shrinkToFit="1"/>
    </xf>
    <xf numFmtId="41" fontId="4" fillId="0" borderId="25" xfId="0" applyNumberFormat="1" applyFont="1" applyBorder="1" applyAlignment="1">
      <alignment shrinkToFit="1"/>
    </xf>
    <xf numFmtId="41" fontId="4" fillId="0" borderId="26" xfId="0" applyNumberFormat="1" applyFont="1" applyBorder="1" applyAlignment="1">
      <alignment shrinkToFit="1"/>
    </xf>
    <xf numFmtId="41" fontId="4" fillId="0" borderId="27" xfId="0" applyNumberFormat="1" applyFont="1" applyBorder="1" applyAlignment="1">
      <alignment shrinkToFit="1"/>
    </xf>
    <xf numFmtId="41" fontId="4" fillId="0" borderId="28" xfId="0" applyNumberFormat="1" applyFont="1" applyBorder="1" applyAlignment="1">
      <alignment shrinkToFit="1"/>
    </xf>
    <xf numFmtId="41" fontId="4" fillId="0" borderId="29" xfId="0" applyNumberFormat="1" applyFont="1" applyBorder="1" applyAlignment="1">
      <alignment shrinkToFit="1"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37" fontId="4" fillId="0" borderId="18" xfId="60" applyFont="1" applyFill="1" applyBorder="1" applyAlignment="1">
      <alignment horizontal="center"/>
      <protection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7" fontId="4" fillId="0" borderId="19" xfId="6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7" fontId="4" fillId="0" borderId="20" xfId="60" applyFont="1" applyFill="1" applyBorder="1" applyAlignment="1">
      <alignment horizontal="center"/>
      <protection/>
    </xf>
    <xf numFmtId="0" fontId="4" fillId="0" borderId="10" xfId="64" applyNumberFormat="1" applyFont="1" applyFill="1" applyBorder="1" applyAlignment="1">
      <alignment horizontal="left" indent="1"/>
      <protection/>
    </xf>
    <xf numFmtId="0" fontId="4" fillId="0" borderId="16" xfId="64" applyNumberFormat="1" applyFont="1" applyFill="1" applyBorder="1" applyAlignment="1" applyProtection="1" quotePrefix="1">
      <alignment horizontal="left" indent="1"/>
      <protection/>
    </xf>
    <xf numFmtId="41" fontId="4" fillId="0" borderId="1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0" fontId="4" fillId="0" borderId="39" xfId="64" applyNumberFormat="1" applyFont="1" applyFill="1" applyBorder="1" applyAlignment="1">
      <alignment horizontal="center"/>
      <protection/>
    </xf>
    <xf numFmtId="0" fontId="4" fillId="0" borderId="23" xfId="64" applyNumberFormat="1" applyFont="1" applyFill="1" applyBorder="1" applyAlignment="1" applyProtection="1" quotePrefix="1">
      <alignment horizontal="left"/>
      <protection/>
    </xf>
    <xf numFmtId="41" fontId="4" fillId="0" borderId="21" xfId="0" applyNumberFormat="1" applyFont="1" applyFill="1" applyBorder="1" applyAlignment="1">
      <alignment/>
    </xf>
    <xf numFmtId="41" fontId="4" fillId="0" borderId="22" xfId="0" applyNumberFormat="1" applyFont="1" applyFill="1" applyBorder="1" applyAlignment="1">
      <alignment/>
    </xf>
    <xf numFmtId="0" fontId="4" fillId="0" borderId="33" xfId="64" applyNumberFormat="1" applyFont="1" applyFill="1" applyBorder="1" applyAlignment="1">
      <alignment horizontal="center"/>
      <protection/>
    </xf>
    <xf numFmtId="41" fontId="4" fillId="0" borderId="17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0" fontId="4" fillId="0" borderId="33" xfId="64" applyNumberFormat="1" applyFont="1" applyFill="1" applyBorder="1" applyAlignment="1" applyProtection="1" quotePrefix="1">
      <alignment horizontal="center"/>
      <protection/>
    </xf>
    <xf numFmtId="0" fontId="4" fillId="0" borderId="15" xfId="64" applyNumberFormat="1" applyFont="1" applyFill="1" applyBorder="1" applyAlignment="1" applyProtection="1" quotePrefix="1">
      <alignment horizontal="left"/>
      <protection/>
    </xf>
    <xf numFmtId="0" fontId="4" fillId="0" borderId="33" xfId="64" applyNumberFormat="1" applyFont="1" applyFill="1" applyBorder="1" applyAlignment="1" applyProtection="1">
      <alignment horizontal="center"/>
      <protection/>
    </xf>
    <xf numFmtId="0" fontId="4" fillId="0" borderId="36" xfId="64" applyNumberFormat="1" applyFont="1" applyFill="1" applyBorder="1" applyAlignment="1">
      <alignment horizontal="center"/>
      <protection/>
    </xf>
    <xf numFmtId="0" fontId="4" fillId="0" borderId="26" xfId="64" applyNumberFormat="1" applyFont="1" applyFill="1" applyBorder="1" applyAlignment="1" applyProtection="1" quotePrefix="1">
      <alignment horizontal="left"/>
      <protection/>
    </xf>
    <xf numFmtId="41" fontId="4" fillId="0" borderId="25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41" fontId="4" fillId="0" borderId="26" xfId="0" applyNumberFormat="1" applyFont="1" applyFill="1" applyBorder="1" applyAlignment="1">
      <alignment/>
    </xf>
    <xf numFmtId="0" fontId="4" fillId="0" borderId="34" xfId="64" applyNumberFormat="1" applyFont="1" applyFill="1" applyBorder="1" applyAlignment="1" applyProtection="1">
      <alignment horizontal="center"/>
      <protection/>
    </xf>
    <xf numFmtId="0" fontId="4" fillId="0" borderId="14" xfId="64" applyNumberFormat="1" applyFont="1" applyFill="1" applyBorder="1" applyAlignment="1" applyProtection="1" quotePrefix="1">
      <alignment horizontal="left"/>
      <protection/>
    </xf>
    <xf numFmtId="41" fontId="4" fillId="0" borderId="12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/>
    </xf>
    <xf numFmtId="41" fontId="4" fillId="33" borderId="0" xfId="0" applyNumberFormat="1" applyFont="1" applyFill="1" applyBorder="1" applyAlignment="1">
      <alignment/>
    </xf>
    <xf numFmtId="41" fontId="4" fillId="33" borderId="17" xfId="0" applyNumberFormat="1" applyFont="1" applyFill="1" applyBorder="1" applyAlignment="1">
      <alignment/>
    </xf>
    <xf numFmtId="41" fontId="4" fillId="33" borderId="15" xfId="0" applyNumberFormat="1" applyFont="1" applyFill="1" applyBorder="1" applyAlignment="1">
      <alignment/>
    </xf>
    <xf numFmtId="0" fontId="4" fillId="33" borderId="19" xfId="61" applyNumberFormat="1" applyFont="1" applyFill="1" applyBorder="1" applyAlignment="1" applyProtection="1" quotePrefix="1">
      <alignment horizontal="left" indent="2"/>
      <protection/>
    </xf>
    <xf numFmtId="0" fontId="4" fillId="33" borderId="32" xfId="61" applyNumberFormat="1" applyFont="1" applyFill="1" applyBorder="1" applyAlignment="1" applyProtection="1" quotePrefix="1">
      <alignment horizontal="left"/>
      <protection/>
    </xf>
    <xf numFmtId="41" fontId="4" fillId="33" borderId="27" xfId="0" applyNumberFormat="1" applyFont="1" applyFill="1" applyBorder="1" applyAlignment="1">
      <alignment/>
    </xf>
    <xf numFmtId="41" fontId="4" fillId="33" borderId="28" xfId="0" applyNumberFormat="1" applyFont="1" applyFill="1" applyBorder="1" applyAlignment="1">
      <alignment/>
    </xf>
    <xf numFmtId="41" fontId="4" fillId="33" borderId="29" xfId="0" applyNumberFormat="1" applyFont="1" applyFill="1" applyBorder="1" applyAlignment="1">
      <alignment/>
    </xf>
    <xf numFmtId="0" fontId="4" fillId="33" borderId="32" xfId="61" applyNumberFormat="1" applyFont="1" applyFill="1" applyBorder="1" applyAlignment="1" applyProtection="1">
      <alignment horizontal="left"/>
      <protection/>
    </xf>
    <xf numFmtId="0" fontId="4" fillId="33" borderId="19" xfId="62" applyNumberFormat="1" applyFont="1" applyFill="1" applyBorder="1" applyAlignment="1">
      <alignment horizontal="center"/>
      <protection/>
    </xf>
    <xf numFmtId="0" fontId="4" fillId="33" borderId="0" xfId="62" applyNumberFormat="1" applyFont="1" applyFill="1" applyBorder="1" applyAlignment="1" applyProtection="1">
      <alignment/>
      <protection/>
    </xf>
    <xf numFmtId="0" fontId="4" fillId="33" borderId="15" xfId="62" applyNumberFormat="1" applyFont="1" applyFill="1" applyBorder="1" applyAlignment="1">
      <alignment/>
      <protection/>
    </xf>
    <xf numFmtId="0" fontId="4" fillId="33" borderId="15" xfId="62" applyNumberFormat="1" applyFont="1" applyFill="1" applyBorder="1" applyAlignment="1" applyProtection="1">
      <alignment horizontal="centerContinuous"/>
      <protection/>
    </xf>
    <xf numFmtId="0" fontId="4" fillId="34" borderId="17" xfId="63" applyNumberFormat="1" applyFont="1" applyFill="1" applyBorder="1" applyAlignment="1">
      <alignment/>
      <protection/>
    </xf>
    <xf numFmtId="0" fontId="4" fillId="34" borderId="0" xfId="63" applyNumberFormat="1" applyFont="1" applyFill="1" applyBorder="1" applyAlignment="1" applyProtection="1" quotePrefix="1">
      <alignment horizontal="left" indent="1"/>
      <protection/>
    </xf>
    <xf numFmtId="0" fontId="4" fillId="34" borderId="15" xfId="63" applyNumberFormat="1" applyFont="1" applyFill="1" applyBorder="1" applyAlignment="1" applyProtection="1" quotePrefix="1">
      <alignment/>
      <protection/>
    </xf>
    <xf numFmtId="41" fontId="4" fillId="34" borderId="0" xfId="0" applyNumberFormat="1" applyFont="1" applyFill="1" applyBorder="1" applyAlignment="1">
      <alignment shrinkToFit="1"/>
    </xf>
    <xf numFmtId="41" fontId="4" fillId="34" borderId="17" xfId="0" applyNumberFormat="1" applyFont="1" applyFill="1" applyBorder="1" applyAlignment="1">
      <alignment shrinkToFit="1"/>
    </xf>
    <xf numFmtId="41" fontId="4" fillId="34" borderId="15" xfId="0" applyNumberFormat="1" applyFont="1" applyFill="1" applyBorder="1" applyAlignment="1">
      <alignment shrinkToFit="1"/>
    </xf>
    <xf numFmtId="0" fontId="4" fillId="34" borderId="33" xfId="64" applyNumberFormat="1" applyFont="1" applyFill="1" applyBorder="1" applyAlignment="1" applyProtection="1">
      <alignment horizontal="center"/>
      <protection/>
    </xf>
    <xf numFmtId="0" fontId="4" fillId="34" borderId="15" xfId="64" applyNumberFormat="1" applyFont="1" applyFill="1" applyBorder="1" applyAlignment="1" applyProtection="1" quotePrefix="1">
      <alignment horizontal="left"/>
      <protection/>
    </xf>
    <xf numFmtId="41" fontId="4" fillId="34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center"/>
    </xf>
    <xf numFmtId="0" fontId="4" fillId="33" borderId="25" xfId="0" applyNumberFormat="1" applyFont="1" applyFill="1" applyBorder="1" applyAlignment="1" quotePrefix="1">
      <alignment/>
    </xf>
    <xf numFmtId="0" fontId="4" fillId="33" borderId="24" xfId="0" applyNumberFormat="1" applyFont="1" applyFill="1" applyBorder="1" applyAlignment="1">
      <alignment/>
    </xf>
    <xf numFmtId="0" fontId="4" fillId="33" borderId="26" xfId="0" applyNumberFormat="1" applyFont="1" applyFill="1" applyBorder="1" applyAlignment="1">
      <alignment/>
    </xf>
    <xf numFmtId="49" fontId="4" fillId="33" borderId="24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horizontal="center"/>
    </xf>
    <xf numFmtId="0" fontId="4" fillId="0" borderId="15" xfId="0" applyNumberFormat="1" applyFont="1" applyBorder="1" applyAlignment="1" quotePrefix="1">
      <alignment/>
    </xf>
    <xf numFmtId="0" fontId="4" fillId="33" borderId="17" xfId="0" applyNumberFormat="1" applyFont="1" applyFill="1" applyBorder="1" applyAlignment="1" quotePrefix="1">
      <alignment/>
    </xf>
    <xf numFmtId="0" fontId="4" fillId="33" borderId="0" xfId="0" applyNumberFormat="1" applyFont="1" applyFill="1" applyBorder="1" applyAlignment="1">
      <alignment/>
    </xf>
    <xf numFmtId="0" fontId="4" fillId="33" borderId="15" xfId="0" applyNumberFormat="1" applyFont="1" applyFill="1" applyBorder="1" applyAlignment="1" quotePrefix="1">
      <alignment/>
    </xf>
    <xf numFmtId="177" fontId="4" fillId="33" borderId="17" xfId="0" applyNumberFormat="1" applyFont="1" applyFill="1" applyBorder="1" applyAlignment="1">
      <alignment horizontal="center"/>
    </xf>
    <xf numFmtId="184" fontId="4" fillId="33" borderId="17" xfId="0" applyNumberFormat="1" applyFont="1" applyFill="1" applyBorder="1" applyAlignment="1">
      <alignment horizontal="center"/>
    </xf>
    <xf numFmtId="184" fontId="4" fillId="33" borderId="0" xfId="0" applyNumberFormat="1" applyFont="1" applyFill="1" applyBorder="1" applyAlignment="1">
      <alignment horizontal="center"/>
    </xf>
    <xf numFmtId="0" fontId="4" fillId="0" borderId="17" xfId="0" applyNumberFormat="1" applyFont="1" applyBorder="1" applyAlignment="1">
      <alignment/>
    </xf>
    <xf numFmtId="0" fontId="4" fillId="33" borderId="25" xfId="0" applyNumberFormat="1" applyFont="1" applyFill="1" applyBorder="1" applyAlignment="1">
      <alignment/>
    </xf>
    <xf numFmtId="0" fontId="4" fillId="33" borderId="26" xfId="0" applyNumberFormat="1" applyFont="1" applyFill="1" applyBorder="1" applyAlignment="1" quotePrefix="1">
      <alignment/>
    </xf>
    <xf numFmtId="177" fontId="4" fillId="33" borderId="25" xfId="0" applyNumberFormat="1" applyFont="1" applyFill="1" applyBorder="1" applyAlignment="1">
      <alignment horizontal="center"/>
    </xf>
    <xf numFmtId="183" fontId="4" fillId="33" borderId="25" xfId="0" applyNumberFormat="1" applyFont="1" applyFill="1" applyBorder="1" applyAlignment="1">
      <alignment horizontal="center"/>
    </xf>
    <xf numFmtId="183" fontId="4" fillId="33" borderId="24" xfId="0" applyNumberFormat="1" applyFont="1" applyFill="1" applyBorder="1" applyAlignment="1">
      <alignment horizontal="center"/>
    </xf>
    <xf numFmtId="41" fontId="4" fillId="34" borderId="17" xfId="0" applyNumberFormat="1" applyFont="1" applyFill="1" applyBorder="1" applyAlignment="1">
      <alignment/>
    </xf>
    <xf numFmtId="41" fontId="4" fillId="34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40" xfId="0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0" xfId="0" applyFont="1" applyBorder="1" applyAlignment="1">
      <alignment/>
    </xf>
    <xf numFmtId="0" fontId="8" fillId="35" borderId="4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4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41" xfId="60" applyNumberFormat="1" applyFont="1" applyBorder="1" applyAlignment="1" applyProtection="1">
      <alignment horizontal="left"/>
      <protection/>
    </xf>
    <xf numFmtId="0" fontId="4" fillId="0" borderId="26" xfId="60" applyNumberFormat="1" applyFont="1" applyBorder="1" applyAlignment="1" applyProtection="1">
      <alignment horizontal="left"/>
      <protection/>
    </xf>
    <xf numFmtId="0" fontId="4" fillId="0" borderId="42" xfId="60" applyNumberFormat="1" applyFont="1" applyBorder="1" applyAlignment="1" applyProtection="1">
      <alignment horizontal="left"/>
      <protection/>
    </xf>
    <xf numFmtId="0" fontId="0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184" fontId="4" fillId="33" borderId="15" xfId="0" applyNumberFormat="1" applyFont="1" applyFill="1" applyBorder="1" applyAlignment="1">
      <alignment horizontal="center"/>
    </xf>
    <xf numFmtId="183" fontId="4" fillId="33" borderId="26" xfId="0" applyNumberFormat="1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center"/>
    </xf>
    <xf numFmtId="0" fontId="7" fillId="0" borderId="19" xfId="61" applyNumberFormat="1" applyFont="1" applyBorder="1" applyAlignment="1" applyProtection="1" quotePrefix="1">
      <alignment horizontal="left" indent="2"/>
      <protection/>
    </xf>
    <xf numFmtId="0" fontId="4" fillId="0" borderId="19" xfId="61" applyNumberFormat="1" applyFont="1" applyFill="1" applyBorder="1" applyAlignment="1" applyProtection="1">
      <alignment horizontal="left"/>
      <protection/>
    </xf>
    <xf numFmtId="0" fontId="4" fillId="0" borderId="19" xfId="61" applyNumberFormat="1" applyFont="1" applyFill="1" applyBorder="1" applyAlignment="1" applyProtection="1" quotePrefix="1">
      <alignment horizontal="left" indent="2"/>
      <protection/>
    </xf>
    <xf numFmtId="0" fontId="0" fillId="0" borderId="19" xfId="0" applyFont="1" applyFill="1" applyBorder="1" applyAlignment="1">
      <alignment/>
    </xf>
    <xf numFmtId="0" fontId="4" fillId="0" borderId="31" xfId="61" applyNumberFormat="1" applyFont="1" applyBorder="1" applyAlignment="1" applyProtection="1" quotePrefix="1">
      <alignment horizontal="left"/>
      <protection/>
    </xf>
    <xf numFmtId="0" fontId="0" fillId="0" borderId="13" xfId="0" applyFont="1" applyBorder="1" applyAlignment="1">
      <alignment/>
    </xf>
    <xf numFmtId="0" fontId="4" fillId="0" borderId="20" xfId="61" applyNumberFormat="1" applyFont="1" applyFill="1" applyBorder="1" applyAlignment="1" applyProtection="1">
      <alignment horizontal="left"/>
      <protection/>
    </xf>
    <xf numFmtId="0" fontId="4" fillId="0" borderId="10" xfId="62" applyNumberFormat="1" applyFont="1" applyBorder="1" applyAlignment="1" applyProtection="1" quotePrefix="1">
      <alignment/>
      <protection/>
    </xf>
    <xf numFmtId="49" fontId="4" fillId="0" borderId="1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1" fontId="4" fillId="0" borderId="21" xfId="0" applyNumberFormat="1" applyFont="1" applyBorder="1" applyAlignment="1">
      <alignment horizontal="center"/>
    </xf>
    <xf numFmtId="41" fontId="4" fillId="0" borderId="22" xfId="0" applyNumberFormat="1" applyFont="1" applyBorder="1" applyAlignment="1">
      <alignment horizontal="center"/>
    </xf>
    <xf numFmtId="41" fontId="4" fillId="0" borderId="2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183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78" fontId="4" fillId="0" borderId="19" xfId="0" applyNumberFormat="1" applyFont="1" applyBorder="1" applyAlignment="1">
      <alignment/>
    </xf>
    <xf numFmtId="178" fontId="4" fillId="0" borderId="26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87" fontId="4" fillId="0" borderId="17" xfId="0" applyNumberFormat="1" applyFont="1" applyBorder="1" applyAlignment="1">
      <alignment/>
    </xf>
    <xf numFmtId="187" fontId="4" fillId="0" borderId="15" xfId="0" applyNumberFormat="1" applyFont="1" applyBorder="1" applyAlignment="1">
      <alignment/>
    </xf>
    <xf numFmtId="41" fontId="4" fillId="0" borderId="19" xfId="0" applyNumberFormat="1" applyFont="1" applyFill="1" applyBorder="1" applyAlignment="1">
      <alignment/>
    </xf>
    <xf numFmtId="41" fontId="4" fillId="0" borderId="31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41" fontId="4" fillId="0" borderId="2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1" fontId="4" fillId="0" borderId="18" xfId="0" applyNumberFormat="1" applyFont="1" applyFill="1" applyBorder="1" applyAlignment="1">
      <alignment/>
    </xf>
    <xf numFmtId="41" fontId="4" fillId="0" borderId="30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41" fontId="4" fillId="0" borderId="31" xfId="0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18" xfId="0" applyNumberFormat="1" applyFont="1" applyBorder="1" applyAlignment="1">
      <alignment/>
    </xf>
    <xf numFmtId="0" fontId="0" fillId="34" borderId="0" xfId="0" applyFont="1" applyFill="1" applyAlignment="1">
      <alignment/>
    </xf>
    <xf numFmtId="41" fontId="4" fillId="34" borderId="19" xfId="0" applyNumberFormat="1" applyFont="1" applyFill="1" applyBorder="1" applyAlignment="1">
      <alignment/>
    </xf>
    <xf numFmtId="41" fontId="4" fillId="0" borderId="32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4" fillId="0" borderId="27" xfId="0" applyNumberFormat="1" applyFont="1" applyBorder="1" applyAlignment="1">
      <alignment shrinkToFit="1"/>
    </xf>
    <xf numFmtId="179" fontId="4" fillId="0" borderId="28" xfId="0" applyNumberFormat="1" applyFont="1" applyBorder="1" applyAlignment="1">
      <alignment shrinkToFit="1"/>
    </xf>
    <xf numFmtId="179" fontId="4" fillId="0" borderId="29" xfId="0" applyNumberFormat="1" applyFont="1" applyBorder="1" applyAlignment="1">
      <alignment shrinkToFit="1"/>
    </xf>
    <xf numFmtId="179" fontId="4" fillId="0" borderId="0" xfId="0" applyNumberFormat="1" applyFont="1" applyBorder="1" applyAlignment="1">
      <alignment shrinkToFit="1"/>
    </xf>
    <xf numFmtId="179" fontId="4" fillId="0" borderId="17" xfId="0" applyNumberFormat="1" applyFont="1" applyBorder="1" applyAlignment="1">
      <alignment shrinkToFit="1"/>
    </xf>
    <xf numFmtId="179" fontId="4" fillId="0" borderId="15" xfId="0" applyNumberFormat="1" applyFont="1" applyBorder="1" applyAlignment="1">
      <alignment shrinkToFit="1"/>
    </xf>
    <xf numFmtId="179" fontId="4" fillId="0" borderId="13" xfId="0" applyNumberFormat="1" applyFont="1" applyBorder="1" applyAlignment="1">
      <alignment shrinkToFit="1"/>
    </xf>
    <xf numFmtId="179" fontId="4" fillId="0" borderId="12" xfId="0" applyNumberFormat="1" applyFont="1" applyBorder="1" applyAlignment="1">
      <alignment shrinkToFit="1"/>
    </xf>
    <xf numFmtId="179" fontId="4" fillId="0" borderId="14" xfId="0" applyNumberFormat="1" applyFont="1" applyBorder="1" applyAlignment="1">
      <alignment shrinkToFit="1"/>
    </xf>
    <xf numFmtId="178" fontId="4" fillId="0" borderId="18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43" fontId="4" fillId="0" borderId="17" xfId="0" applyNumberFormat="1" applyFont="1" applyBorder="1" applyAlignment="1">
      <alignment/>
    </xf>
    <xf numFmtId="178" fontId="4" fillId="0" borderId="16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178" fontId="4" fillId="0" borderId="14" xfId="0" applyNumberFormat="1" applyFont="1" applyBorder="1" applyAlignment="1">
      <alignment horizontal="center"/>
    </xf>
    <xf numFmtId="41" fontId="4" fillId="33" borderId="19" xfId="0" applyNumberFormat="1" applyFont="1" applyFill="1" applyBorder="1" applyAlignment="1">
      <alignment/>
    </xf>
    <xf numFmtId="0" fontId="4" fillId="0" borderId="13" xfId="60" applyNumberFormat="1" applyFont="1" applyBorder="1" applyAlignment="1" applyProtection="1">
      <alignment horizontal="left"/>
      <protection/>
    </xf>
    <xf numFmtId="0" fontId="4" fillId="0" borderId="14" xfId="0" applyNumberFormat="1" applyFont="1" applyBorder="1" applyAlignment="1">
      <alignment/>
    </xf>
    <xf numFmtId="41" fontId="4" fillId="0" borderId="16" xfId="0" applyNumberFormat="1" applyFont="1" applyFill="1" applyBorder="1" applyAlignment="1">
      <alignment/>
    </xf>
    <xf numFmtId="41" fontId="4" fillId="0" borderId="23" xfId="0" applyNumberFormat="1" applyFont="1" applyFill="1" applyBorder="1" applyAlignment="1">
      <alignment/>
    </xf>
    <xf numFmtId="0" fontId="4" fillId="0" borderId="12" xfId="62" applyNumberFormat="1" applyFont="1" applyBorder="1" applyAlignment="1" applyProtection="1">
      <alignment/>
      <protection/>
    </xf>
    <xf numFmtId="37" fontId="4" fillId="0" borderId="43" xfId="60" applyFont="1" applyBorder="1" applyAlignment="1">
      <alignment horizontal="center" vertical="center"/>
      <protection/>
    </xf>
    <xf numFmtId="37" fontId="4" fillId="0" borderId="44" xfId="60" applyFont="1" applyBorder="1" applyAlignment="1">
      <alignment horizontal="center" vertical="center"/>
      <protection/>
    </xf>
    <xf numFmtId="37" fontId="4" fillId="0" borderId="45" xfId="60" applyFont="1" applyBorder="1" applyAlignment="1">
      <alignment horizontal="center" vertical="center"/>
      <protection/>
    </xf>
    <xf numFmtId="37" fontId="4" fillId="0" borderId="18" xfId="60" applyFont="1" applyBorder="1" applyAlignment="1" applyProtection="1">
      <alignment horizontal="center" vertical="center" wrapText="1"/>
      <protection/>
    </xf>
    <xf numFmtId="37" fontId="4" fillId="0" borderId="20" xfId="60" applyFont="1" applyBorder="1" applyAlignment="1" applyProtection="1">
      <alignment horizontal="center" vertical="center" wrapText="1"/>
      <protection/>
    </xf>
    <xf numFmtId="0" fontId="4" fillId="0" borderId="39" xfId="0" applyNumberFormat="1" applyFont="1" applyBorder="1" applyAlignment="1" quotePrefix="1">
      <alignment horizontal="center" vertical="center" textRotation="255"/>
    </xf>
    <xf numFmtId="0" fontId="4" fillId="0" borderId="33" xfId="0" applyNumberFormat="1" applyFont="1" applyBorder="1" applyAlignment="1" quotePrefix="1">
      <alignment horizontal="center" vertical="center" textRotation="255"/>
    </xf>
    <xf numFmtId="0" fontId="4" fillId="0" borderId="34" xfId="0" applyNumberFormat="1" applyFont="1" applyBorder="1" applyAlignment="1" quotePrefix="1">
      <alignment horizontal="center" vertical="center" textRotation="255"/>
    </xf>
    <xf numFmtId="0" fontId="4" fillId="0" borderId="36" xfId="0" applyNumberFormat="1" applyFont="1" applyBorder="1" applyAlignment="1" quotePrefix="1">
      <alignment horizontal="center" vertical="center" textRotation="255"/>
    </xf>
    <xf numFmtId="37" fontId="4" fillId="0" borderId="16" xfId="60" applyFont="1" applyBorder="1" applyAlignment="1" applyProtection="1">
      <alignment horizontal="center" vertical="center" wrapText="1"/>
      <protection/>
    </xf>
    <xf numFmtId="37" fontId="4" fillId="0" borderId="14" xfId="60" applyFont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上水①１" xfId="60"/>
    <cellStyle name="標準_上水①２" xfId="61"/>
    <cellStyle name="標準_上水①３" xfId="62"/>
    <cellStyle name="標準_上水①４" xfId="63"/>
    <cellStyle name="標準_上水①５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480"/>
  <sheetViews>
    <sheetView zoomScalePageLayoutView="0" workbookViewId="0" topLeftCell="A456">
      <selection activeCell="B480" sqref="B480"/>
    </sheetView>
  </sheetViews>
  <sheetFormatPr defaultColWidth="8.796875" defaultRowHeight="14.25"/>
  <cols>
    <col min="1" max="1" width="9" style="224" customWidth="1"/>
    <col min="2" max="9" width="10.69921875" style="0" bestFit="1" customWidth="1"/>
  </cols>
  <sheetData>
    <row r="2" spans="1:9" ht="13.5">
      <c r="A2" s="225"/>
      <c r="B2" s="230" t="s">
        <v>634</v>
      </c>
      <c r="C2" s="230" t="s">
        <v>612</v>
      </c>
      <c r="D2" s="230" t="s">
        <v>614</v>
      </c>
      <c r="E2" s="230" t="s">
        <v>616</v>
      </c>
      <c r="F2" s="230" t="s">
        <v>618</v>
      </c>
      <c r="G2" s="230" t="s">
        <v>620</v>
      </c>
      <c r="H2" s="230" t="s">
        <v>622</v>
      </c>
      <c r="I2" s="230" t="s">
        <v>624</v>
      </c>
    </row>
    <row r="3" spans="1:9" ht="13.5">
      <c r="A3" s="227" t="s">
        <v>549</v>
      </c>
      <c r="B3" s="228">
        <v>3480316</v>
      </c>
      <c r="C3" s="228">
        <v>3611215</v>
      </c>
      <c r="D3" s="228">
        <v>3580628</v>
      </c>
      <c r="E3" s="228">
        <v>3570701</v>
      </c>
      <c r="F3" s="228">
        <v>4151101</v>
      </c>
      <c r="G3" s="228">
        <v>4130702</v>
      </c>
      <c r="H3" s="228">
        <v>4140401</v>
      </c>
      <c r="I3" s="228"/>
    </row>
    <row r="4" spans="1:9" ht="13.5">
      <c r="A4" s="227" t="s">
        <v>550</v>
      </c>
      <c r="B4" s="228">
        <v>3560401</v>
      </c>
      <c r="C4" s="228">
        <v>4010726</v>
      </c>
      <c r="D4" s="228">
        <v>3590401</v>
      </c>
      <c r="E4" s="228">
        <v>3610401</v>
      </c>
      <c r="F4" s="228">
        <v>4170301</v>
      </c>
      <c r="G4" s="228">
        <v>4130809</v>
      </c>
      <c r="H4" s="228">
        <v>4150401</v>
      </c>
      <c r="I4" s="228"/>
    </row>
    <row r="5" spans="1:9" ht="13.5">
      <c r="A5" s="227" t="s">
        <v>551</v>
      </c>
      <c r="B5" s="228">
        <v>4250401</v>
      </c>
      <c r="C5" s="228">
        <v>3610927</v>
      </c>
      <c r="D5" s="228">
        <v>3610401</v>
      </c>
      <c r="E5" s="228">
        <v>3620401</v>
      </c>
      <c r="F5" s="228">
        <v>4150626</v>
      </c>
      <c r="G5" s="228">
        <v>4130401</v>
      </c>
      <c r="H5" s="228">
        <v>4140401</v>
      </c>
      <c r="I5" s="228"/>
    </row>
    <row r="6" spans="1:9" ht="13.5">
      <c r="A6" s="227" t="s">
        <v>552</v>
      </c>
      <c r="B6" s="228">
        <v>70</v>
      </c>
      <c r="C6" s="228">
        <v>70</v>
      </c>
      <c r="D6" s="228">
        <v>70</v>
      </c>
      <c r="E6" s="228">
        <v>70</v>
      </c>
      <c r="F6" s="228">
        <v>70</v>
      </c>
      <c r="G6" s="228">
        <v>70</v>
      </c>
      <c r="H6" s="228">
        <v>70</v>
      </c>
      <c r="I6" s="228"/>
    </row>
    <row r="7" spans="1:9" ht="13.5">
      <c r="A7" s="227" t="s">
        <v>553</v>
      </c>
      <c r="B7" s="228">
        <v>1</v>
      </c>
      <c r="C7" s="228">
        <v>1</v>
      </c>
      <c r="D7" s="228">
        <v>1</v>
      </c>
      <c r="E7" s="228">
        <v>1</v>
      </c>
      <c r="F7" s="228">
        <v>1</v>
      </c>
      <c r="G7" s="228">
        <v>1</v>
      </c>
      <c r="H7" s="228">
        <v>1</v>
      </c>
      <c r="I7" s="228"/>
    </row>
    <row r="8" spans="1:9" ht="13.5">
      <c r="A8" s="227" t="s">
        <v>554</v>
      </c>
      <c r="B8" s="228">
        <v>1</v>
      </c>
      <c r="C8" s="228">
        <v>1</v>
      </c>
      <c r="D8" s="228">
        <v>1</v>
      </c>
      <c r="E8" s="228">
        <v>1</v>
      </c>
      <c r="F8" s="228">
        <v>1</v>
      </c>
      <c r="G8" s="228">
        <v>1</v>
      </c>
      <c r="H8" s="228">
        <v>1</v>
      </c>
      <c r="I8" s="228"/>
    </row>
    <row r="9" spans="1:9" ht="13.5">
      <c r="A9" s="227" t="s">
        <v>555</v>
      </c>
      <c r="B9" s="228">
        <v>205544</v>
      </c>
      <c r="C9" s="228">
        <v>205544</v>
      </c>
      <c r="D9" s="228">
        <v>205544</v>
      </c>
      <c r="E9" s="228">
        <v>205544</v>
      </c>
      <c r="F9" s="228">
        <v>205544</v>
      </c>
      <c r="G9" s="228">
        <v>205544</v>
      </c>
      <c r="H9" s="228">
        <v>205544</v>
      </c>
      <c r="I9" s="228"/>
    </row>
    <row r="10" spans="1:9" ht="13.5">
      <c r="A10" s="227" t="s">
        <v>556</v>
      </c>
      <c r="B10" s="228">
        <v>103955</v>
      </c>
      <c r="C10" s="228">
        <v>103995</v>
      </c>
      <c r="D10" s="228">
        <v>103995</v>
      </c>
      <c r="E10" s="228">
        <v>103995</v>
      </c>
      <c r="F10" s="228">
        <v>103995</v>
      </c>
      <c r="G10" s="228">
        <v>103995</v>
      </c>
      <c r="H10" s="228">
        <v>103995</v>
      </c>
      <c r="I10" s="228"/>
    </row>
    <row r="11" spans="1:9" ht="13.5">
      <c r="A11" s="227" t="s">
        <v>557</v>
      </c>
      <c r="B11" s="228">
        <v>151500</v>
      </c>
      <c r="C11" s="228">
        <v>14500</v>
      </c>
      <c r="D11" s="228">
        <v>38260</v>
      </c>
      <c r="E11" s="228">
        <v>14186</v>
      </c>
      <c r="F11" s="228">
        <v>16</v>
      </c>
      <c r="G11" s="228">
        <v>4016</v>
      </c>
      <c r="H11" s="228">
        <v>19</v>
      </c>
      <c r="I11" s="228"/>
    </row>
    <row r="12" spans="1:9" ht="13.5">
      <c r="A12" s="227" t="s">
        <v>558</v>
      </c>
      <c r="B12" s="228">
        <v>152156</v>
      </c>
      <c r="C12" s="228">
        <v>11394</v>
      </c>
      <c r="D12" s="228">
        <v>23523</v>
      </c>
      <c r="E12" s="228">
        <v>6703</v>
      </c>
      <c r="F12" s="228">
        <v>9</v>
      </c>
      <c r="G12" s="228">
        <v>1516</v>
      </c>
      <c r="H12" s="228">
        <v>16</v>
      </c>
      <c r="I12" s="228"/>
    </row>
    <row r="13" spans="1:9" ht="13.5">
      <c r="A13" s="227" t="s">
        <v>559</v>
      </c>
      <c r="B13" s="228">
        <v>152156</v>
      </c>
      <c r="C13" s="228">
        <v>11394</v>
      </c>
      <c r="D13" s="228">
        <v>23523</v>
      </c>
      <c r="E13" s="228">
        <v>6703</v>
      </c>
      <c r="F13" s="228">
        <v>9</v>
      </c>
      <c r="G13" s="228">
        <v>1516</v>
      </c>
      <c r="H13" s="228">
        <v>16</v>
      </c>
      <c r="I13" s="228"/>
    </row>
    <row r="14" spans="1:9" ht="13.5">
      <c r="A14" s="227" t="s">
        <v>560</v>
      </c>
      <c r="B14" s="228">
        <v>142366</v>
      </c>
      <c r="C14" s="228">
        <v>9295</v>
      </c>
      <c r="D14" s="228">
        <v>20469</v>
      </c>
      <c r="E14" s="228">
        <v>6159</v>
      </c>
      <c r="F14" s="228">
        <v>9</v>
      </c>
      <c r="G14" s="228">
        <v>1516</v>
      </c>
      <c r="H14" s="228">
        <v>16</v>
      </c>
      <c r="I14" s="228"/>
    </row>
    <row r="15" spans="1:9" ht="13.5">
      <c r="A15" s="227" t="s">
        <v>561</v>
      </c>
      <c r="B15" s="228">
        <v>57301</v>
      </c>
      <c r="C15" s="228">
        <v>57301</v>
      </c>
      <c r="D15" s="228">
        <v>57301</v>
      </c>
      <c r="E15" s="228">
        <v>57301</v>
      </c>
      <c r="F15" s="228">
        <v>57301</v>
      </c>
      <c r="G15" s="228">
        <v>57301</v>
      </c>
      <c r="H15" s="228">
        <v>57301</v>
      </c>
      <c r="I15" s="228"/>
    </row>
    <row r="16" spans="1:9" ht="13.5">
      <c r="A16" s="227" t="s">
        <v>562</v>
      </c>
      <c r="B16" s="228">
        <v>2159</v>
      </c>
      <c r="C16" s="228">
        <v>2159</v>
      </c>
      <c r="D16" s="228">
        <v>2159</v>
      </c>
      <c r="E16" s="228">
        <v>2159</v>
      </c>
      <c r="F16" s="228">
        <v>2159</v>
      </c>
      <c r="G16" s="228">
        <v>2159</v>
      </c>
      <c r="H16" s="228">
        <v>2159</v>
      </c>
      <c r="I16" s="228"/>
    </row>
    <row r="17" spans="1:9" ht="13.5">
      <c r="A17" s="227" t="s">
        <v>563</v>
      </c>
      <c r="B17" s="228">
        <v>4978</v>
      </c>
      <c r="C17" s="228">
        <v>376</v>
      </c>
      <c r="D17" s="228">
        <v>1281</v>
      </c>
      <c r="E17" s="228">
        <v>236</v>
      </c>
      <c r="F17" s="228">
        <v>1</v>
      </c>
      <c r="G17" s="228">
        <v>50597</v>
      </c>
      <c r="H17" s="228">
        <v>24</v>
      </c>
      <c r="I17" s="228"/>
    </row>
    <row r="18" spans="1:9" ht="13.5">
      <c r="A18" s="227" t="s">
        <v>564</v>
      </c>
      <c r="B18" s="228">
        <v>4326</v>
      </c>
      <c r="C18" s="228">
        <v>342</v>
      </c>
      <c r="D18" s="228">
        <v>1281</v>
      </c>
      <c r="E18" s="228">
        <v>233</v>
      </c>
      <c r="F18" s="228">
        <v>1</v>
      </c>
      <c r="G18" s="228">
        <v>21585</v>
      </c>
      <c r="H18" s="228">
        <v>24</v>
      </c>
      <c r="I18" s="228"/>
    </row>
    <row r="19" spans="1:9" ht="13.5">
      <c r="A19" s="227" t="s">
        <v>565</v>
      </c>
      <c r="B19" s="228">
        <v>4326</v>
      </c>
      <c r="C19" s="228">
        <v>342</v>
      </c>
      <c r="D19" s="228">
        <v>1281</v>
      </c>
      <c r="E19" s="228">
        <v>233</v>
      </c>
      <c r="F19" s="228">
        <v>1</v>
      </c>
      <c r="G19" s="228">
        <v>21585</v>
      </c>
      <c r="H19" s="228">
        <v>24</v>
      </c>
      <c r="I19" s="228"/>
    </row>
    <row r="20" spans="1:9" ht="13.5">
      <c r="A20" s="227" t="s">
        <v>566</v>
      </c>
      <c r="B20" s="228">
        <v>12271957</v>
      </c>
      <c r="C20" s="228">
        <v>11649582</v>
      </c>
      <c r="D20" s="228">
        <v>11260119</v>
      </c>
      <c r="E20" s="228">
        <v>11205027</v>
      </c>
      <c r="F20" s="228">
        <v>12841145</v>
      </c>
      <c r="G20" s="228">
        <v>12863314</v>
      </c>
      <c r="H20" s="228">
        <v>12800413</v>
      </c>
      <c r="I20" s="228"/>
    </row>
    <row r="21" spans="1:9" ht="13.5">
      <c r="A21" s="227" t="s">
        <v>567</v>
      </c>
      <c r="B21" s="228">
        <v>201919705</v>
      </c>
      <c r="C21" s="228">
        <v>17464946</v>
      </c>
      <c r="D21" s="228">
        <v>41121085</v>
      </c>
      <c r="E21" s="228">
        <v>8690986</v>
      </c>
      <c r="F21" s="228">
        <v>17001</v>
      </c>
      <c r="G21" s="228">
        <v>555127</v>
      </c>
      <c r="H21" s="228">
        <v>14006</v>
      </c>
      <c r="I21" s="228"/>
    </row>
    <row r="22" spans="1:9" ht="13.5">
      <c r="A22" s="227" t="s">
        <v>568</v>
      </c>
      <c r="B22" s="228">
        <v>36286445</v>
      </c>
      <c r="C22" s="228">
        <v>5833701</v>
      </c>
      <c r="D22" s="228">
        <v>5517102</v>
      </c>
      <c r="E22" s="228">
        <v>3453227</v>
      </c>
      <c r="F22" s="228">
        <v>0</v>
      </c>
      <c r="G22" s="228">
        <v>128953</v>
      </c>
      <c r="H22" s="228">
        <v>0</v>
      </c>
      <c r="I22" s="228"/>
    </row>
    <row r="23" spans="1:9" ht="13.5">
      <c r="A23" s="227" t="s">
        <v>569</v>
      </c>
      <c r="B23" s="228">
        <v>90579057</v>
      </c>
      <c r="C23" s="228">
        <v>8825516</v>
      </c>
      <c r="D23" s="228">
        <v>24403290</v>
      </c>
      <c r="E23" s="228">
        <v>3468600</v>
      </c>
      <c r="F23" s="228">
        <v>15300</v>
      </c>
      <c r="G23" s="228">
        <v>250000</v>
      </c>
      <c r="H23" s="228">
        <v>6300</v>
      </c>
      <c r="I23" s="228"/>
    </row>
    <row r="24" spans="1:9" ht="13.5">
      <c r="A24" s="227" t="s">
        <v>570</v>
      </c>
      <c r="B24" s="228">
        <v>5382075</v>
      </c>
      <c r="C24" s="228">
        <v>219562</v>
      </c>
      <c r="D24" s="228">
        <v>1572545</v>
      </c>
      <c r="E24" s="228">
        <v>84456</v>
      </c>
      <c r="F24" s="228">
        <v>0</v>
      </c>
      <c r="G24" s="228">
        <v>78562</v>
      </c>
      <c r="H24" s="228">
        <v>1260</v>
      </c>
      <c r="I24" s="228"/>
    </row>
    <row r="25" spans="1:9" ht="13.5">
      <c r="A25" s="227" t="s">
        <v>571</v>
      </c>
      <c r="B25" s="228">
        <v>0</v>
      </c>
      <c r="C25" s="228">
        <v>0</v>
      </c>
      <c r="D25" s="228">
        <v>0</v>
      </c>
      <c r="E25" s="228">
        <v>0</v>
      </c>
      <c r="F25" s="228">
        <v>0</v>
      </c>
      <c r="G25" s="228">
        <v>0</v>
      </c>
      <c r="H25" s="228">
        <v>0</v>
      </c>
      <c r="I25" s="228"/>
    </row>
    <row r="26" spans="1:9" ht="13.5">
      <c r="A26" s="227" t="s">
        <v>572</v>
      </c>
      <c r="B26" s="228">
        <v>69672128</v>
      </c>
      <c r="C26" s="228">
        <v>2586167</v>
      </c>
      <c r="D26" s="228">
        <v>9628148</v>
      </c>
      <c r="E26" s="228">
        <v>1684703</v>
      </c>
      <c r="F26" s="228">
        <v>1701</v>
      </c>
      <c r="G26" s="228">
        <v>97612</v>
      </c>
      <c r="H26" s="228">
        <v>6446</v>
      </c>
      <c r="I26" s="228"/>
    </row>
    <row r="27" spans="1:9" ht="13.5">
      <c r="A27" s="227" t="s">
        <v>573</v>
      </c>
      <c r="B27" s="228">
        <v>145048877</v>
      </c>
      <c r="C27" s="228">
        <v>10325950</v>
      </c>
      <c r="D27" s="228">
        <v>28151541</v>
      </c>
      <c r="E27" s="228">
        <v>4056496</v>
      </c>
      <c r="F27" s="228">
        <v>11812</v>
      </c>
      <c r="G27" s="228">
        <v>0</v>
      </c>
      <c r="H27" s="228">
        <v>0</v>
      </c>
      <c r="I27" s="228"/>
    </row>
    <row r="28" spans="1:9" ht="13.5">
      <c r="A28" s="227" t="s">
        <v>574</v>
      </c>
      <c r="B28" s="228">
        <v>2444494</v>
      </c>
      <c r="C28" s="228">
        <v>102975</v>
      </c>
      <c r="D28" s="228">
        <v>1137326</v>
      </c>
      <c r="E28" s="228">
        <v>793197</v>
      </c>
      <c r="F28" s="228">
        <v>0</v>
      </c>
      <c r="G28" s="228">
        <v>0</v>
      </c>
      <c r="H28" s="228">
        <v>0</v>
      </c>
      <c r="I28" s="228"/>
    </row>
    <row r="29" spans="1:9" ht="13.5">
      <c r="A29" s="227" t="s">
        <v>575</v>
      </c>
      <c r="B29" s="228">
        <v>0</v>
      </c>
      <c r="C29" s="228">
        <v>4884073</v>
      </c>
      <c r="D29" s="228">
        <v>10473115</v>
      </c>
      <c r="E29" s="228">
        <v>3195997</v>
      </c>
      <c r="F29" s="228">
        <v>5189</v>
      </c>
      <c r="G29" s="228">
        <v>509429</v>
      </c>
      <c r="H29" s="228">
        <v>8301</v>
      </c>
      <c r="I29" s="228"/>
    </row>
    <row r="30" spans="1:9" ht="13.5">
      <c r="A30" s="227" t="s">
        <v>576</v>
      </c>
      <c r="B30" s="228">
        <v>19673242</v>
      </c>
      <c r="C30" s="228">
        <v>465660</v>
      </c>
      <c r="D30" s="228">
        <v>0</v>
      </c>
      <c r="E30" s="228">
        <v>0</v>
      </c>
      <c r="F30" s="228">
        <v>0</v>
      </c>
      <c r="G30" s="228">
        <v>0</v>
      </c>
      <c r="H30" s="228">
        <v>0</v>
      </c>
      <c r="I30" s="228"/>
    </row>
    <row r="31" spans="1:9" ht="13.5">
      <c r="A31" s="227" t="s">
        <v>577</v>
      </c>
      <c r="B31" s="228">
        <v>34753092</v>
      </c>
      <c r="C31" s="228">
        <v>1686288</v>
      </c>
      <c r="D31" s="228">
        <v>1359103</v>
      </c>
      <c r="E31" s="228">
        <v>645296</v>
      </c>
      <c r="F31" s="228">
        <v>0</v>
      </c>
      <c r="G31" s="228">
        <v>45698</v>
      </c>
      <c r="H31" s="228">
        <v>5705</v>
      </c>
      <c r="I31" s="228"/>
    </row>
    <row r="32" spans="1:9" ht="13.5">
      <c r="A32" s="227" t="s">
        <v>578</v>
      </c>
      <c r="B32" s="228">
        <v>56376080</v>
      </c>
      <c r="C32" s="228">
        <v>13161398</v>
      </c>
      <c r="D32" s="228">
        <v>20196854</v>
      </c>
      <c r="E32" s="228">
        <v>7950873</v>
      </c>
      <c r="F32" s="228">
        <v>0</v>
      </c>
      <c r="G32" s="228">
        <v>387062</v>
      </c>
      <c r="H32" s="228">
        <v>0</v>
      </c>
      <c r="I32" s="228"/>
    </row>
    <row r="33" spans="1:9" ht="13.5">
      <c r="A33" s="227" t="s">
        <v>579</v>
      </c>
      <c r="B33" s="228">
        <v>794</v>
      </c>
      <c r="C33" s="228">
        <v>97</v>
      </c>
      <c r="D33" s="228">
        <v>416</v>
      </c>
      <c r="E33" s="228">
        <v>59</v>
      </c>
      <c r="F33" s="228">
        <v>1</v>
      </c>
      <c r="G33" s="228">
        <v>0</v>
      </c>
      <c r="H33" s="228">
        <v>0</v>
      </c>
      <c r="I33" s="228"/>
    </row>
    <row r="34" spans="1:9" ht="13.5">
      <c r="A34" s="227" t="s">
        <v>580</v>
      </c>
      <c r="B34" s="228">
        <v>761</v>
      </c>
      <c r="C34" s="228">
        <v>97</v>
      </c>
      <c r="D34" s="228">
        <v>416</v>
      </c>
      <c r="E34" s="228">
        <v>59</v>
      </c>
      <c r="F34" s="228">
        <v>1</v>
      </c>
      <c r="G34" s="228">
        <v>0</v>
      </c>
      <c r="H34" s="228">
        <v>0</v>
      </c>
      <c r="I34" s="228"/>
    </row>
    <row r="35" spans="1:9" ht="13.5">
      <c r="A35" s="227" t="s">
        <v>581</v>
      </c>
      <c r="B35" s="228">
        <v>33</v>
      </c>
      <c r="C35" s="228">
        <v>0</v>
      </c>
      <c r="D35" s="228">
        <v>0</v>
      </c>
      <c r="E35" s="228">
        <v>0</v>
      </c>
      <c r="F35" s="228">
        <v>0</v>
      </c>
      <c r="G35" s="228">
        <v>0</v>
      </c>
      <c r="H35" s="228">
        <v>0</v>
      </c>
      <c r="I35" s="228"/>
    </row>
    <row r="36" spans="1:9" ht="13.5">
      <c r="A36" s="227" t="s">
        <v>582</v>
      </c>
      <c r="B36" s="228">
        <v>0</v>
      </c>
      <c r="C36" s="228">
        <v>0</v>
      </c>
      <c r="D36" s="228">
        <v>0</v>
      </c>
      <c r="E36" s="228">
        <v>0</v>
      </c>
      <c r="F36" s="228">
        <v>0</v>
      </c>
      <c r="G36" s="228">
        <v>0</v>
      </c>
      <c r="H36" s="228">
        <v>0</v>
      </c>
      <c r="I36" s="228"/>
    </row>
    <row r="37" spans="1:9" ht="13.5">
      <c r="A37" s="227" t="s">
        <v>583</v>
      </c>
      <c r="B37" s="228">
        <v>0</v>
      </c>
      <c r="C37" s="228">
        <v>0</v>
      </c>
      <c r="D37" s="228">
        <v>0</v>
      </c>
      <c r="E37" s="228">
        <v>0</v>
      </c>
      <c r="F37" s="228">
        <v>0</v>
      </c>
      <c r="G37" s="228">
        <v>0</v>
      </c>
      <c r="H37" s="228">
        <v>0</v>
      </c>
      <c r="I37" s="228"/>
    </row>
    <row r="38" spans="1:9" ht="13.5">
      <c r="A38" s="227" t="s">
        <v>584</v>
      </c>
      <c r="B38" s="228">
        <v>0</v>
      </c>
      <c r="C38" s="228">
        <v>0</v>
      </c>
      <c r="D38" s="228">
        <v>0</v>
      </c>
      <c r="E38" s="228">
        <v>0</v>
      </c>
      <c r="F38" s="228">
        <v>0</v>
      </c>
      <c r="G38" s="228">
        <v>0</v>
      </c>
      <c r="H38" s="228">
        <v>0</v>
      </c>
      <c r="I38" s="228"/>
    </row>
    <row r="39" spans="1:9" ht="13.5">
      <c r="A39" s="227" t="s">
        <v>585</v>
      </c>
      <c r="B39" s="228">
        <v>0</v>
      </c>
      <c r="C39" s="228">
        <v>0</v>
      </c>
      <c r="D39" s="228">
        <v>0</v>
      </c>
      <c r="E39" s="228">
        <v>0</v>
      </c>
      <c r="F39" s="228">
        <v>0</v>
      </c>
      <c r="G39" s="228">
        <v>0</v>
      </c>
      <c r="H39" s="228">
        <v>0</v>
      </c>
      <c r="I39" s="228"/>
    </row>
    <row r="40" spans="1:9" ht="13.5">
      <c r="A40" s="227" t="s">
        <v>586</v>
      </c>
      <c r="B40" s="228">
        <v>0</v>
      </c>
      <c r="C40" s="228">
        <v>8</v>
      </c>
      <c r="D40" s="228">
        <v>27</v>
      </c>
      <c r="E40" s="228">
        <v>19</v>
      </c>
      <c r="F40" s="228">
        <v>1</v>
      </c>
      <c r="G40" s="228">
        <v>591</v>
      </c>
      <c r="H40" s="228">
        <v>6</v>
      </c>
      <c r="I40" s="228"/>
    </row>
    <row r="41" spans="1:9" ht="13.5">
      <c r="A41" s="227" t="s">
        <v>587</v>
      </c>
      <c r="B41" s="228">
        <v>0</v>
      </c>
      <c r="C41" s="228">
        <v>0</v>
      </c>
      <c r="D41" s="228">
        <v>19</v>
      </c>
      <c r="E41" s="228">
        <v>1</v>
      </c>
      <c r="F41" s="228">
        <v>1</v>
      </c>
      <c r="G41" s="228">
        <v>404</v>
      </c>
      <c r="H41" s="228">
        <v>6</v>
      </c>
      <c r="I41" s="228"/>
    </row>
    <row r="42" spans="1:9" ht="13.5">
      <c r="A42" s="227" t="s">
        <v>588</v>
      </c>
      <c r="B42" s="228">
        <v>0</v>
      </c>
      <c r="C42" s="228">
        <v>7</v>
      </c>
      <c r="D42" s="228">
        <v>8</v>
      </c>
      <c r="E42" s="228">
        <v>18</v>
      </c>
      <c r="F42" s="228">
        <v>0</v>
      </c>
      <c r="G42" s="228">
        <v>187</v>
      </c>
      <c r="H42" s="228">
        <v>0</v>
      </c>
      <c r="I42" s="228"/>
    </row>
    <row r="43" spans="1:9" ht="13.5">
      <c r="A43" s="227" t="s">
        <v>589</v>
      </c>
      <c r="B43" s="228">
        <v>0</v>
      </c>
      <c r="C43" s="228">
        <v>1</v>
      </c>
      <c r="D43" s="228">
        <v>0</v>
      </c>
      <c r="E43" s="228">
        <v>0</v>
      </c>
      <c r="F43" s="228">
        <v>0</v>
      </c>
      <c r="G43" s="228">
        <v>0</v>
      </c>
      <c r="H43" s="228">
        <v>0</v>
      </c>
      <c r="I43" s="228"/>
    </row>
    <row r="44" spans="1:9" ht="13.5">
      <c r="A44" s="227" t="s">
        <v>590</v>
      </c>
      <c r="B44" s="228">
        <v>0</v>
      </c>
      <c r="C44" s="228">
        <v>0</v>
      </c>
      <c r="D44" s="228">
        <v>0</v>
      </c>
      <c r="E44" s="228">
        <v>0</v>
      </c>
      <c r="F44" s="228">
        <v>0</v>
      </c>
      <c r="G44" s="228">
        <v>0</v>
      </c>
      <c r="H44" s="228">
        <v>0</v>
      </c>
      <c r="I44" s="228"/>
    </row>
    <row r="45" spans="1:9" ht="13.5">
      <c r="A45" s="227" t="s">
        <v>591</v>
      </c>
      <c r="B45" s="228">
        <v>0</v>
      </c>
      <c r="C45" s="228">
        <v>4075</v>
      </c>
      <c r="D45" s="228">
        <v>9415</v>
      </c>
      <c r="E45" s="228">
        <v>3682</v>
      </c>
      <c r="F45" s="228">
        <v>4</v>
      </c>
      <c r="G45" s="228">
        <v>827</v>
      </c>
      <c r="H45" s="228">
        <v>8</v>
      </c>
      <c r="I45" s="228"/>
    </row>
    <row r="46" spans="1:9" ht="13.5">
      <c r="A46" s="227" t="s">
        <v>592</v>
      </c>
      <c r="B46" s="228">
        <v>0</v>
      </c>
      <c r="C46" s="228">
        <v>4075</v>
      </c>
      <c r="D46" s="228">
        <v>9415</v>
      </c>
      <c r="E46" s="228">
        <v>3682</v>
      </c>
      <c r="F46" s="228">
        <v>4</v>
      </c>
      <c r="G46" s="228">
        <v>733</v>
      </c>
      <c r="H46" s="228">
        <v>8</v>
      </c>
      <c r="I46" s="228"/>
    </row>
    <row r="47" spans="1:9" ht="13.5">
      <c r="A47" s="227" t="s">
        <v>593</v>
      </c>
      <c r="B47" s="228">
        <v>0</v>
      </c>
      <c r="C47" s="228">
        <v>0</v>
      </c>
      <c r="D47" s="228">
        <v>0</v>
      </c>
      <c r="E47" s="228">
        <v>0</v>
      </c>
      <c r="F47" s="228">
        <v>0</v>
      </c>
      <c r="G47" s="228">
        <v>0</v>
      </c>
      <c r="H47" s="228">
        <v>0</v>
      </c>
      <c r="I47" s="228"/>
    </row>
    <row r="48" spans="1:9" ht="13.5">
      <c r="A48" s="227" t="s">
        <v>594</v>
      </c>
      <c r="B48" s="228">
        <v>58345</v>
      </c>
      <c r="C48" s="228">
        <v>1791</v>
      </c>
      <c r="D48" s="228">
        <v>9370</v>
      </c>
      <c r="E48" s="228">
        <v>2640</v>
      </c>
      <c r="F48" s="228">
        <v>0</v>
      </c>
      <c r="G48" s="228">
        <v>0</v>
      </c>
      <c r="H48" s="228">
        <v>0</v>
      </c>
      <c r="I48" s="228"/>
    </row>
    <row r="49" spans="1:9" ht="13.5">
      <c r="A49" s="227" t="s">
        <v>595</v>
      </c>
      <c r="B49" s="228">
        <v>0</v>
      </c>
      <c r="C49" s="228">
        <v>0</v>
      </c>
      <c r="D49" s="228">
        <v>0</v>
      </c>
      <c r="E49" s="228">
        <v>0</v>
      </c>
      <c r="F49" s="228">
        <v>0</v>
      </c>
      <c r="G49" s="228">
        <v>0</v>
      </c>
      <c r="H49" s="228">
        <v>0</v>
      </c>
      <c r="I49" s="228"/>
    </row>
    <row r="50" spans="1:9" ht="13.5">
      <c r="A50" s="227" t="s">
        <v>596</v>
      </c>
      <c r="B50" s="228">
        <v>46681</v>
      </c>
      <c r="C50" s="228">
        <v>1131</v>
      </c>
      <c r="D50" s="228">
        <v>5149</v>
      </c>
      <c r="E50" s="228">
        <v>1573</v>
      </c>
      <c r="F50" s="228">
        <v>2</v>
      </c>
      <c r="G50" s="228">
        <v>343</v>
      </c>
      <c r="H50" s="228">
        <v>5</v>
      </c>
      <c r="I50" s="228"/>
    </row>
    <row r="51" spans="1:9" ht="13.5">
      <c r="A51" s="227" t="s">
        <v>597</v>
      </c>
      <c r="B51" s="228">
        <v>17790374</v>
      </c>
      <c r="C51" s="228">
        <v>984821</v>
      </c>
      <c r="D51" s="228">
        <v>2064600</v>
      </c>
      <c r="E51" s="228">
        <v>655943</v>
      </c>
      <c r="F51" s="228">
        <v>614</v>
      </c>
      <c r="G51" s="228">
        <v>125075</v>
      </c>
      <c r="H51" s="228">
        <v>1749</v>
      </c>
      <c r="I51" s="228"/>
    </row>
    <row r="52" spans="1:9" ht="13.5">
      <c r="A52" s="227" t="s">
        <v>598</v>
      </c>
      <c r="B52" s="228">
        <v>17790374</v>
      </c>
      <c r="C52" s="228">
        <v>984821</v>
      </c>
      <c r="D52" s="228">
        <v>2064600</v>
      </c>
      <c r="E52" s="228">
        <v>655943</v>
      </c>
      <c r="F52" s="228">
        <v>614</v>
      </c>
      <c r="G52" s="228">
        <v>125075</v>
      </c>
      <c r="H52" s="228">
        <v>1749</v>
      </c>
      <c r="I52" s="228"/>
    </row>
    <row r="53" spans="1:9" ht="13.5">
      <c r="A53" s="227" t="s">
        <v>599</v>
      </c>
      <c r="B53" s="228">
        <v>0</v>
      </c>
      <c r="C53" s="228">
        <v>0</v>
      </c>
      <c r="D53" s="228">
        <v>0</v>
      </c>
      <c r="E53" s="228">
        <v>0</v>
      </c>
      <c r="F53" s="228">
        <v>0</v>
      </c>
      <c r="G53" s="228">
        <v>0</v>
      </c>
      <c r="H53" s="228">
        <v>0</v>
      </c>
      <c r="I53" s="228"/>
    </row>
    <row r="54" spans="1:9" ht="13.5">
      <c r="A54" s="227" t="s">
        <v>600</v>
      </c>
      <c r="B54" s="228">
        <v>16530302</v>
      </c>
      <c r="C54" s="228">
        <v>910824</v>
      </c>
      <c r="D54" s="228">
        <v>1848523</v>
      </c>
      <c r="E54" s="228">
        <v>529009</v>
      </c>
      <c r="F54" s="228">
        <v>614</v>
      </c>
      <c r="G54" s="228">
        <v>125075</v>
      </c>
      <c r="H54" s="228">
        <v>1749</v>
      </c>
      <c r="I54" s="228"/>
    </row>
    <row r="55" spans="1:9" ht="13.5">
      <c r="A55" s="227" t="s">
        <v>601</v>
      </c>
      <c r="B55" s="228">
        <v>0</v>
      </c>
      <c r="C55" s="228">
        <v>7</v>
      </c>
      <c r="D55" s="228">
        <v>16</v>
      </c>
      <c r="E55" s="228">
        <v>2</v>
      </c>
      <c r="F55" s="228">
        <v>0</v>
      </c>
      <c r="G55" s="228">
        <v>5</v>
      </c>
      <c r="H55" s="228">
        <v>0</v>
      </c>
      <c r="I55" s="228"/>
    </row>
    <row r="56" spans="1:9" ht="13.5">
      <c r="A56" s="227" t="s">
        <v>602</v>
      </c>
      <c r="B56" s="228">
        <v>0</v>
      </c>
      <c r="C56" s="228">
        <v>99</v>
      </c>
      <c r="D56" s="228">
        <v>99</v>
      </c>
      <c r="E56" s="228">
        <v>98</v>
      </c>
      <c r="F56" s="228">
        <v>99</v>
      </c>
      <c r="G56" s="228">
        <v>99</v>
      </c>
      <c r="H56" s="228">
        <v>99</v>
      </c>
      <c r="I56" s="228"/>
    </row>
    <row r="57" spans="1:9" ht="13.5">
      <c r="A57" s="227" t="s">
        <v>603</v>
      </c>
      <c r="B57" s="228">
        <v>0</v>
      </c>
      <c r="C57" s="228">
        <v>2179</v>
      </c>
      <c r="D57" s="228">
        <v>5770</v>
      </c>
      <c r="E57" s="228">
        <v>1244</v>
      </c>
      <c r="F57" s="228">
        <v>4</v>
      </c>
      <c r="G57" s="228">
        <v>1120</v>
      </c>
      <c r="H57" s="228">
        <v>11</v>
      </c>
      <c r="I57" s="228"/>
    </row>
    <row r="58" spans="1:9" ht="13.5">
      <c r="A58" s="227" t="s">
        <v>604</v>
      </c>
      <c r="B58" s="228">
        <v>8</v>
      </c>
      <c r="C58" s="228">
        <v>0</v>
      </c>
      <c r="D58" s="228">
        <v>0</v>
      </c>
      <c r="E58" s="228">
        <v>0</v>
      </c>
      <c r="F58" s="228">
        <v>0</v>
      </c>
      <c r="G58" s="228">
        <v>0</v>
      </c>
      <c r="H58" s="228">
        <v>0</v>
      </c>
      <c r="I58" s="228"/>
    </row>
    <row r="59" spans="1:9" ht="13.5">
      <c r="A59" s="227" t="s">
        <v>605</v>
      </c>
      <c r="B59" s="228">
        <v>58521</v>
      </c>
      <c r="C59" s="228">
        <v>0</v>
      </c>
      <c r="D59" s="228">
        <v>0</v>
      </c>
      <c r="E59" s="228">
        <v>0</v>
      </c>
      <c r="F59" s="228">
        <v>0</v>
      </c>
      <c r="G59" s="228">
        <v>0</v>
      </c>
      <c r="H59" s="228">
        <v>0</v>
      </c>
      <c r="I59" s="228"/>
    </row>
    <row r="60" spans="1:9" ht="13.5">
      <c r="A60" s="227" t="s">
        <v>606</v>
      </c>
      <c r="B60" s="228">
        <v>220</v>
      </c>
      <c r="C60" s="228">
        <v>0</v>
      </c>
      <c r="D60" s="228">
        <v>0</v>
      </c>
      <c r="E60" s="228">
        <v>0</v>
      </c>
      <c r="F60" s="228">
        <v>0</v>
      </c>
      <c r="G60" s="228">
        <v>0</v>
      </c>
      <c r="H60" s="228">
        <v>0</v>
      </c>
      <c r="I60" s="228"/>
    </row>
    <row r="61" spans="1:9" ht="13.5">
      <c r="A61" s="227" t="s">
        <v>607</v>
      </c>
      <c r="B61" s="228">
        <v>20</v>
      </c>
      <c r="C61" s="228">
        <v>4</v>
      </c>
      <c r="D61" s="228">
        <v>2</v>
      </c>
      <c r="E61" s="228">
        <v>0</v>
      </c>
      <c r="F61" s="228">
        <v>0</v>
      </c>
      <c r="G61" s="228">
        <v>0</v>
      </c>
      <c r="H61" s="228">
        <v>0</v>
      </c>
      <c r="I61" s="228"/>
    </row>
    <row r="62" spans="1:9" ht="13.5">
      <c r="A62" s="227" t="s">
        <v>608</v>
      </c>
      <c r="B62" s="228">
        <v>2</v>
      </c>
      <c r="C62" s="228">
        <v>0</v>
      </c>
      <c r="D62" s="228">
        <v>0</v>
      </c>
      <c r="E62" s="228">
        <v>0</v>
      </c>
      <c r="F62" s="228">
        <v>0</v>
      </c>
      <c r="G62" s="228">
        <v>0</v>
      </c>
      <c r="H62" s="228">
        <v>0</v>
      </c>
      <c r="I62" s="228"/>
    </row>
    <row r="63" spans="1:9" ht="13.5">
      <c r="A63" s="227" t="s">
        <v>609</v>
      </c>
      <c r="B63" s="228">
        <v>0</v>
      </c>
      <c r="C63" s="228">
        <v>0</v>
      </c>
      <c r="D63" s="228">
        <v>0</v>
      </c>
      <c r="E63" s="228">
        <v>0</v>
      </c>
      <c r="F63" s="228">
        <v>0</v>
      </c>
      <c r="G63" s="228">
        <v>0</v>
      </c>
      <c r="H63" s="228">
        <v>0</v>
      </c>
      <c r="I63" s="228"/>
    </row>
    <row r="64" spans="1:9" ht="13.5">
      <c r="A64" s="227" t="s">
        <v>610</v>
      </c>
      <c r="B64" s="228">
        <v>0</v>
      </c>
      <c r="C64" s="228">
        <v>0</v>
      </c>
      <c r="D64" s="228">
        <v>0</v>
      </c>
      <c r="E64" s="228">
        <v>0</v>
      </c>
      <c r="F64" s="228">
        <v>0</v>
      </c>
      <c r="G64" s="228">
        <v>0</v>
      </c>
      <c r="H64" s="228">
        <v>0</v>
      </c>
      <c r="I64" s="228"/>
    </row>
    <row r="65" spans="1:9" ht="13.5">
      <c r="A65" s="227" t="s">
        <v>611</v>
      </c>
      <c r="B65" s="228">
        <v>0</v>
      </c>
      <c r="C65" s="228">
        <v>0</v>
      </c>
      <c r="D65" s="228">
        <v>0</v>
      </c>
      <c r="E65" s="228">
        <v>0</v>
      </c>
      <c r="F65" s="228">
        <v>0</v>
      </c>
      <c r="G65" s="228">
        <v>0</v>
      </c>
      <c r="H65" s="228">
        <v>0</v>
      </c>
      <c r="I65" s="228"/>
    </row>
    <row r="66" spans="1:9" ht="13.5">
      <c r="A66" s="233" t="s">
        <v>695</v>
      </c>
      <c r="B66" s="228">
        <v>1</v>
      </c>
      <c r="C66" s="228">
        <v>0</v>
      </c>
      <c r="D66" s="228">
        <v>0</v>
      </c>
      <c r="E66" s="228">
        <v>0</v>
      </c>
      <c r="F66" s="228">
        <v>0</v>
      </c>
      <c r="G66" s="228">
        <v>0</v>
      </c>
      <c r="H66" s="228">
        <v>0</v>
      </c>
      <c r="I66" s="228"/>
    </row>
    <row r="67" spans="1:9" ht="13.5">
      <c r="A67" s="233" t="s">
        <v>696</v>
      </c>
      <c r="B67" s="228">
        <v>0</v>
      </c>
      <c r="C67" s="228">
        <v>3</v>
      </c>
      <c r="D67" s="228">
        <v>1</v>
      </c>
      <c r="E67" s="228">
        <v>0</v>
      </c>
      <c r="F67" s="228">
        <v>0</v>
      </c>
      <c r="G67" s="228">
        <v>0</v>
      </c>
      <c r="H67" s="228">
        <v>0</v>
      </c>
      <c r="I67" s="228"/>
    </row>
    <row r="68" spans="1:9" ht="13.5">
      <c r="A68" s="233" t="s">
        <v>697</v>
      </c>
      <c r="B68" s="228">
        <v>17</v>
      </c>
      <c r="C68" s="228">
        <v>1</v>
      </c>
      <c r="D68" s="228">
        <v>1</v>
      </c>
      <c r="E68" s="228">
        <v>0</v>
      </c>
      <c r="F68" s="228">
        <v>0</v>
      </c>
      <c r="G68" s="228">
        <v>0</v>
      </c>
      <c r="H68" s="228">
        <v>0</v>
      </c>
      <c r="I68" s="228"/>
    </row>
    <row r="69" spans="1:9" ht="13.5">
      <c r="A69" s="233" t="s">
        <v>698</v>
      </c>
      <c r="B69" s="228">
        <v>3</v>
      </c>
      <c r="C69" s="228">
        <v>1</v>
      </c>
      <c r="D69" s="228">
        <v>1</v>
      </c>
      <c r="E69" s="228">
        <v>0</v>
      </c>
      <c r="F69" s="228">
        <v>0</v>
      </c>
      <c r="G69" s="228">
        <v>1</v>
      </c>
      <c r="H69" s="228">
        <v>0</v>
      </c>
      <c r="I69" s="228"/>
    </row>
    <row r="70" spans="1:9" ht="13.5">
      <c r="A70" s="233" t="s">
        <v>699</v>
      </c>
      <c r="B70" s="228">
        <v>23</v>
      </c>
      <c r="C70" s="228">
        <v>5</v>
      </c>
      <c r="D70" s="228">
        <v>3</v>
      </c>
      <c r="E70" s="228">
        <v>0</v>
      </c>
      <c r="F70" s="228">
        <v>0</v>
      </c>
      <c r="G70" s="228">
        <v>1</v>
      </c>
      <c r="H70" s="228">
        <v>0</v>
      </c>
      <c r="I70" s="228"/>
    </row>
    <row r="71" spans="1:9" ht="13.5">
      <c r="A71" s="233" t="s">
        <v>700</v>
      </c>
      <c r="B71" s="228">
        <v>0</v>
      </c>
      <c r="C71" s="228">
        <v>0</v>
      </c>
      <c r="D71" s="228">
        <v>0</v>
      </c>
      <c r="E71" s="228">
        <v>0</v>
      </c>
      <c r="F71" s="228">
        <v>0</v>
      </c>
      <c r="G71" s="228">
        <v>0</v>
      </c>
      <c r="H71" s="228">
        <v>0</v>
      </c>
      <c r="I71" s="228"/>
    </row>
    <row r="72" spans="1:9" ht="13.5">
      <c r="A72" s="233" t="s">
        <v>701</v>
      </c>
      <c r="B72" s="228">
        <v>352</v>
      </c>
      <c r="C72" s="228">
        <v>333</v>
      </c>
      <c r="D72" s="228">
        <v>184</v>
      </c>
      <c r="E72" s="228">
        <v>288</v>
      </c>
      <c r="F72" s="228">
        <v>90</v>
      </c>
      <c r="G72" s="228">
        <v>0</v>
      </c>
      <c r="H72" s="228">
        <v>0</v>
      </c>
      <c r="I72" s="228"/>
    </row>
    <row r="73" spans="1:9" ht="13.5">
      <c r="A73" s="233" t="s">
        <v>702</v>
      </c>
      <c r="B73" s="228">
        <v>3560401</v>
      </c>
      <c r="C73" s="228">
        <v>4010726</v>
      </c>
      <c r="D73" s="228">
        <v>0</v>
      </c>
      <c r="E73" s="228">
        <v>0</v>
      </c>
      <c r="F73" s="228">
        <v>0</v>
      </c>
      <c r="G73" s="228">
        <v>0</v>
      </c>
      <c r="H73" s="228">
        <v>0</v>
      </c>
      <c r="I73" s="228"/>
    </row>
    <row r="74" spans="1:9" ht="13.5">
      <c r="A74" s="233" t="s">
        <v>703</v>
      </c>
      <c r="B74" s="228">
        <v>3560401</v>
      </c>
      <c r="C74" s="228">
        <v>4010726</v>
      </c>
      <c r="D74" s="228">
        <v>0</v>
      </c>
      <c r="E74" s="228">
        <v>0</v>
      </c>
      <c r="F74" s="228">
        <v>0</v>
      </c>
      <c r="G74" s="228">
        <v>0</v>
      </c>
      <c r="H74" s="228">
        <v>0</v>
      </c>
      <c r="I74" s="228"/>
    </row>
    <row r="75" spans="1:9" ht="13.5">
      <c r="A75" s="226" t="s">
        <v>229</v>
      </c>
      <c r="B75" s="228">
        <v>6634294</v>
      </c>
      <c r="C75" s="228">
        <v>736061</v>
      </c>
      <c r="D75" s="228">
        <v>2000030</v>
      </c>
      <c r="E75" s="228">
        <v>452182</v>
      </c>
      <c r="F75" s="228">
        <v>1039</v>
      </c>
      <c r="G75" s="228">
        <v>65144</v>
      </c>
      <c r="H75" s="228">
        <v>495</v>
      </c>
      <c r="I75" s="228">
        <v>46651</v>
      </c>
    </row>
    <row r="76" spans="1:9" ht="13.5">
      <c r="A76" s="226" t="s">
        <v>230</v>
      </c>
      <c r="B76" s="228">
        <v>3195053</v>
      </c>
      <c r="C76" s="228">
        <v>151918</v>
      </c>
      <c r="D76" s="228">
        <v>313291</v>
      </c>
      <c r="E76" s="228">
        <v>86517</v>
      </c>
      <c r="F76" s="228">
        <v>93</v>
      </c>
      <c r="G76" s="228">
        <v>20325</v>
      </c>
      <c r="H76" s="228">
        <v>265</v>
      </c>
      <c r="I76" s="228">
        <v>30547</v>
      </c>
    </row>
    <row r="77" spans="1:9" ht="13.5">
      <c r="A77" s="226" t="s">
        <v>231</v>
      </c>
      <c r="B77" s="228">
        <v>2990032</v>
      </c>
      <c r="C77" s="228">
        <v>151917</v>
      </c>
      <c r="D77" s="228">
        <v>313282</v>
      </c>
      <c r="E77" s="228">
        <v>86515</v>
      </c>
      <c r="F77" s="228">
        <v>93</v>
      </c>
      <c r="G77" s="228">
        <v>20323</v>
      </c>
      <c r="H77" s="228">
        <v>265</v>
      </c>
      <c r="I77" s="228">
        <v>30547</v>
      </c>
    </row>
    <row r="78" spans="1:9" ht="13.5">
      <c r="A78" s="226" t="s">
        <v>298</v>
      </c>
      <c r="B78" s="228">
        <v>0</v>
      </c>
      <c r="C78" s="228">
        <v>0</v>
      </c>
      <c r="D78" s="228">
        <v>0</v>
      </c>
      <c r="E78" s="228">
        <v>0</v>
      </c>
      <c r="F78" s="228">
        <v>0</v>
      </c>
      <c r="G78" s="228">
        <v>0</v>
      </c>
      <c r="H78" s="228">
        <v>0</v>
      </c>
      <c r="I78" s="228">
        <v>0</v>
      </c>
    </row>
    <row r="79" spans="1:9" ht="13.5">
      <c r="A79" s="226" t="s">
        <v>299</v>
      </c>
      <c r="B79" s="228">
        <v>0</v>
      </c>
      <c r="C79" s="228">
        <v>0</v>
      </c>
      <c r="D79" s="228">
        <v>0</v>
      </c>
      <c r="E79" s="228">
        <v>0</v>
      </c>
      <c r="F79" s="228">
        <v>0</v>
      </c>
      <c r="G79" s="228">
        <v>0</v>
      </c>
      <c r="H79" s="228">
        <v>0</v>
      </c>
      <c r="I79" s="228">
        <v>0</v>
      </c>
    </row>
    <row r="80" spans="1:9" ht="13.5">
      <c r="A80" s="226" t="s">
        <v>300</v>
      </c>
      <c r="B80" s="228">
        <v>0</v>
      </c>
      <c r="C80" s="228">
        <v>0</v>
      </c>
      <c r="D80" s="228">
        <v>0</v>
      </c>
      <c r="E80" s="228">
        <v>0</v>
      </c>
      <c r="F80" s="228">
        <v>0</v>
      </c>
      <c r="G80" s="228">
        <v>0</v>
      </c>
      <c r="H80" s="228">
        <v>0</v>
      </c>
      <c r="I80" s="228">
        <v>0</v>
      </c>
    </row>
    <row r="81" spans="1:9" ht="13.5">
      <c r="A81" s="226" t="s">
        <v>301</v>
      </c>
      <c r="B81" s="228">
        <v>0</v>
      </c>
      <c r="C81" s="228">
        <v>0</v>
      </c>
      <c r="D81" s="228">
        <v>0</v>
      </c>
      <c r="E81" s="228">
        <v>0</v>
      </c>
      <c r="F81" s="228">
        <v>0</v>
      </c>
      <c r="G81" s="228">
        <v>0</v>
      </c>
      <c r="H81" s="228">
        <v>0</v>
      </c>
      <c r="I81" s="228">
        <v>0</v>
      </c>
    </row>
    <row r="82" spans="1:9" ht="13.5">
      <c r="A82" s="226" t="s">
        <v>302</v>
      </c>
      <c r="B82" s="228">
        <v>204717</v>
      </c>
      <c r="C82" s="228">
        <v>0</v>
      </c>
      <c r="D82" s="228">
        <v>0</v>
      </c>
      <c r="E82" s="228">
        <v>0</v>
      </c>
      <c r="F82" s="228">
        <v>0</v>
      </c>
      <c r="G82" s="228">
        <v>0</v>
      </c>
      <c r="H82" s="228">
        <v>0</v>
      </c>
      <c r="I82" s="228">
        <v>0</v>
      </c>
    </row>
    <row r="83" spans="1:9" ht="13.5">
      <c r="A83" s="226" t="s">
        <v>303</v>
      </c>
      <c r="B83" s="228">
        <v>0</v>
      </c>
      <c r="C83" s="228">
        <v>0</v>
      </c>
      <c r="D83" s="228">
        <v>0</v>
      </c>
      <c r="E83" s="228">
        <v>0</v>
      </c>
      <c r="F83" s="228">
        <v>0</v>
      </c>
      <c r="G83" s="228">
        <v>0</v>
      </c>
      <c r="H83" s="228">
        <v>0</v>
      </c>
      <c r="I83" s="228">
        <v>0</v>
      </c>
    </row>
    <row r="84" spans="1:9" ht="13.5">
      <c r="A84" s="226" t="s">
        <v>304</v>
      </c>
      <c r="B84" s="228">
        <v>0</v>
      </c>
      <c r="C84" s="228">
        <v>0</v>
      </c>
      <c r="D84" s="228">
        <v>0</v>
      </c>
      <c r="E84" s="228">
        <v>0</v>
      </c>
      <c r="F84" s="228">
        <v>0</v>
      </c>
      <c r="G84" s="228">
        <v>0</v>
      </c>
      <c r="H84" s="228">
        <v>0</v>
      </c>
      <c r="I84" s="228">
        <v>0</v>
      </c>
    </row>
    <row r="85" spans="1:9" ht="13.5">
      <c r="A85" s="226" t="s">
        <v>305</v>
      </c>
      <c r="B85" s="228">
        <v>0</v>
      </c>
      <c r="C85" s="228">
        <v>0</v>
      </c>
      <c r="D85" s="228">
        <v>0</v>
      </c>
      <c r="E85" s="228">
        <v>0</v>
      </c>
      <c r="F85" s="228">
        <v>0</v>
      </c>
      <c r="G85" s="228">
        <v>0</v>
      </c>
      <c r="H85" s="228">
        <v>0</v>
      </c>
      <c r="I85" s="228">
        <v>0</v>
      </c>
    </row>
    <row r="86" spans="1:9" ht="13.5">
      <c r="A86" s="226" t="s">
        <v>306</v>
      </c>
      <c r="B86" s="228">
        <v>304</v>
      </c>
      <c r="C86" s="228">
        <v>1</v>
      </c>
      <c r="D86" s="228">
        <v>9</v>
      </c>
      <c r="E86" s="228">
        <v>2</v>
      </c>
      <c r="F86" s="228">
        <v>0</v>
      </c>
      <c r="G86" s="228">
        <v>2</v>
      </c>
      <c r="H86" s="228">
        <v>0</v>
      </c>
      <c r="I86" s="228">
        <v>0</v>
      </c>
    </row>
    <row r="87" spans="1:9" ht="13.5">
      <c r="A87" s="226" t="s">
        <v>307</v>
      </c>
      <c r="B87" s="228">
        <v>0</v>
      </c>
      <c r="C87" s="228">
        <v>0</v>
      </c>
      <c r="D87" s="228">
        <v>0</v>
      </c>
      <c r="E87" s="228">
        <v>0</v>
      </c>
      <c r="F87" s="228">
        <v>0</v>
      </c>
      <c r="G87" s="228">
        <v>0</v>
      </c>
      <c r="H87" s="228">
        <v>0</v>
      </c>
      <c r="I87" s="228">
        <v>0</v>
      </c>
    </row>
    <row r="88" spans="1:9" ht="13.5">
      <c r="A88" s="226" t="s">
        <v>308</v>
      </c>
      <c r="B88" s="228">
        <v>304</v>
      </c>
      <c r="C88" s="228">
        <v>1</v>
      </c>
      <c r="D88" s="228">
        <v>9</v>
      </c>
      <c r="E88" s="228">
        <v>2</v>
      </c>
      <c r="F88" s="228">
        <v>0</v>
      </c>
      <c r="G88" s="228">
        <v>0</v>
      </c>
      <c r="H88" s="228">
        <v>0</v>
      </c>
      <c r="I88" s="228">
        <v>0</v>
      </c>
    </row>
    <row r="89" spans="1:9" ht="13.5">
      <c r="A89" s="226" t="s">
        <v>309</v>
      </c>
      <c r="B89" s="228">
        <v>3439241</v>
      </c>
      <c r="C89" s="228">
        <v>584143</v>
      </c>
      <c r="D89" s="228">
        <v>1686739</v>
      </c>
      <c r="E89" s="228">
        <v>365665</v>
      </c>
      <c r="F89" s="228">
        <v>946</v>
      </c>
      <c r="G89" s="228">
        <v>44819</v>
      </c>
      <c r="H89" s="228">
        <v>230</v>
      </c>
      <c r="I89" s="228">
        <v>16104</v>
      </c>
    </row>
    <row r="90" spans="1:9" ht="13.5">
      <c r="A90" s="226" t="s">
        <v>310</v>
      </c>
      <c r="B90" s="228">
        <v>0</v>
      </c>
      <c r="C90" s="228">
        <v>0</v>
      </c>
      <c r="D90" s="228">
        <v>0</v>
      </c>
      <c r="E90" s="228">
        <v>0</v>
      </c>
      <c r="F90" s="228">
        <v>0</v>
      </c>
      <c r="G90" s="228">
        <v>0</v>
      </c>
      <c r="H90" s="228">
        <v>0</v>
      </c>
      <c r="I90" s="228">
        <v>0</v>
      </c>
    </row>
    <row r="91" spans="1:9" ht="13.5">
      <c r="A91" s="226" t="s">
        <v>311</v>
      </c>
      <c r="B91" s="228">
        <v>0</v>
      </c>
      <c r="C91" s="228">
        <v>0</v>
      </c>
      <c r="D91" s="228">
        <v>0</v>
      </c>
      <c r="E91" s="228">
        <v>0</v>
      </c>
      <c r="F91" s="228">
        <v>0</v>
      </c>
      <c r="G91" s="228">
        <v>0</v>
      </c>
      <c r="H91" s="228">
        <v>0</v>
      </c>
      <c r="I91" s="228">
        <v>0</v>
      </c>
    </row>
    <row r="92" spans="1:9" ht="13.5">
      <c r="A92" s="226" t="s">
        <v>312</v>
      </c>
      <c r="B92" s="228">
        <v>0</v>
      </c>
      <c r="C92" s="228">
        <v>0</v>
      </c>
      <c r="D92" s="228">
        <v>0</v>
      </c>
      <c r="E92" s="228">
        <v>0</v>
      </c>
      <c r="F92" s="228">
        <v>0</v>
      </c>
      <c r="G92" s="228">
        <v>0</v>
      </c>
      <c r="H92" s="228">
        <v>0</v>
      </c>
      <c r="I92" s="228">
        <v>0</v>
      </c>
    </row>
    <row r="93" spans="1:9" ht="13.5">
      <c r="A93" s="226" t="s">
        <v>313</v>
      </c>
      <c r="B93" s="228">
        <v>0</v>
      </c>
      <c r="C93" s="228">
        <v>0</v>
      </c>
      <c r="D93" s="228">
        <v>0</v>
      </c>
      <c r="E93" s="228">
        <v>0</v>
      </c>
      <c r="F93" s="228">
        <v>0</v>
      </c>
      <c r="G93" s="228">
        <v>0</v>
      </c>
      <c r="H93" s="228">
        <v>0</v>
      </c>
      <c r="I93" s="228">
        <v>0</v>
      </c>
    </row>
    <row r="94" spans="1:9" ht="13.5">
      <c r="A94" s="226" t="s">
        <v>314</v>
      </c>
      <c r="B94" s="228">
        <v>2108231</v>
      </c>
      <c r="C94" s="228">
        <v>414892</v>
      </c>
      <c r="D94" s="228">
        <v>1186117</v>
      </c>
      <c r="E94" s="228">
        <v>219518</v>
      </c>
      <c r="F94" s="228">
        <v>711</v>
      </c>
      <c r="G94" s="228">
        <v>33775</v>
      </c>
      <c r="H94" s="228">
        <v>147</v>
      </c>
      <c r="I94" s="228">
        <v>0</v>
      </c>
    </row>
    <row r="95" spans="1:9" ht="13.5">
      <c r="A95" s="226" t="s">
        <v>315</v>
      </c>
      <c r="B95" s="228">
        <v>0</v>
      </c>
      <c r="C95" s="228">
        <v>0</v>
      </c>
      <c r="D95" s="228">
        <v>0</v>
      </c>
      <c r="E95" s="228">
        <v>0</v>
      </c>
      <c r="F95" s="228">
        <v>0</v>
      </c>
      <c r="G95" s="228">
        <v>0</v>
      </c>
      <c r="H95" s="228">
        <v>0</v>
      </c>
      <c r="I95" s="228">
        <v>0</v>
      </c>
    </row>
    <row r="96" spans="1:9" ht="13.5">
      <c r="A96" s="226" t="s">
        <v>316</v>
      </c>
      <c r="B96" s="228">
        <v>1331010</v>
      </c>
      <c r="C96" s="228">
        <v>169251</v>
      </c>
      <c r="D96" s="228">
        <v>500622</v>
      </c>
      <c r="E96" s="228">
        <v>146147</v>
      </c>
      <c r="F96" s="228">
        <v>235</v>
      </c>
      <c r="G96" s="228">
        <v>11044</v>
      </c>
      <c r="H96" s="228">
        <v>83</v>
      </c>
      <c r="I96" s="228">
        <v>16104</v>
      </c>
    </row>
    <row r="97" spans="1:9" ht="13.5">
      <c r="A97" s="226" t="s">
        <v>317</v>
      </c>
      <c r="B97" s="228">
        <v>5322474</v>
      </c>
      <c r="C97" s="228">
        <v>667982</v>
      </c>
      <c r="D97" s="228">
        <v>1607727</v>
      </c>
      <c r="E97" s="228">
        <v>421336</v>
      </c>
      <c r="F97" s="228">
        <v>1148</v>
      </c>
      <c r="G97" s="228">
        <v>67414</v>
      </c>
      <c r="H97" s="228">
        <v>705</v>
      </c>
      <c r="I97" s="228">
        <v>49151</v>
      </c>
    </row>
    <row r="98" spans="1:9" ht="13.5">
      <c r="A98" s="226" t="s">
        <v>318</v>
      </c>
      <c r="B98" s="228">
        <v>4104701</v>
      </c>
      <c r="C98" s="228">
        <v>538787</v>
      </c>
      <c r="D98" s="228">
        <v>1247914</v>
      </c>
      <c r="E98" s="228">
        <v>369176</v>
      </c>
      <c r="F98" s="228">
        <v>960</v>
      </c>
      <c r="G98" s="228">
        <v>61065</v>
      </c>
      <c r="H98" s="228">
        <v>659</v>
      </c>
      <c r="I98" s="228">
        <v>48769</v>
      </c>
    </row>
    <row r="99" spans="1:9" ht="13.5">
      <c r="A99" s="226" t="s">
        <v>319</v>
      </c>
      <c r="B99" s="228">
        <v>70784</v>
      </c>
      <c r="C99" s="228">
        <v>3250</v>
      </c>
      <c r="D99" s="228">
        <v>3496</v>
      </c>
      <c r="E99" s="228">
        <v>1030</v>
      </c>
      <c r="F99" s="228">
        <v>0</v>
      </c>
      <c r="G99" s="228">
        <v>0</v>
      </c>
      <c r="H99" s="228">
        <v>0</v>
      </c>
      <c r="I99" s="228">
        <v>32766</v>
      </c>
    </row>
    <row r="100" spans="1:9" ht="13.5">
      <c r="A100" s="226" t="s">
        <v>320</v>
      </c>
      <c r="B100" s="228">
        <v>114600</v>
      </c>
      <c r="C100" s="228">
        <v>12373</v>
      </c>
      <c r="D100" s="228">
        <v>37587</v>
      </c>
      <c r="E100" s="228">
        <v>11105</v>
      </c>
      <c r="F100" s="228">
        <v>0</v>
      </c>
      <c r="G100" s="228">
        <v>0</v>
      </c>
      <c r="H100" s="228">
        <v>0</v>
      </c>
      <c r="I100" s="228">
        <v>0</v>
      </c>
    </row>
    <row r="101" spans="1:9" ht="13.5">
      <c r="A101" s="226" t="s">
        <v>321</v>
      </c>
      <c r="B101" s="228">
        <v>0</v>
      </c>
      <c r="C101" s="228">
        <v>102300</v>
      </c>
      <c r="D101" s="228">
        <v>223416</v>
      </c>
      <c r="E101" s="228">
        <v>81314</v>
      </c>
      <c r="F101" s="228">
        <v>138</v>
      </c>
      <c r="G101" s="228">
        <v>37082</v>
      </c>
      <c r="H101" s="228">
        <v>437</v>
      </c>
      <c r="I101" s="228">
        <v>0</v>
      </c>
    </row>
    <row r="102" spans="1:9" ht="13.5">
      <c r="A102" s="226" t="s">
        <v>322</v>
      </c>
      <c r="B102" s="228">
        <v>0</v>
      </c>
      <c r="C102" s="228">
        <v>0</v>
      </c>
      <c r="D102" s="228">
        <v>0</v>
      </c>
      <c r="E102" s="228">
        <v>0</v>
      </c>
      <c r="F102" s="228">
        <v>0</v>
      </c>
      <c r="G102" s="228">
        <v>0</v>
      </c>
      <c r="H102" s="228">
        <v>0</v>
      </c>
      <c r="I102" s="228">
        <v>0</v>
      </c>
    </row>
    <row r="103" spans="1:9" ht="13.5">
      <c r="A103" s="226" t="s">
        <v>323</v>
      </c>
      <c r="B103" s="228">
        <v>0</v>
      </c>
      <c r="C103" s="228">
        <v>0</v>
      </c>
      <c r="D103" s="228">
        <v>0</v>
      </c>
      <c r="E103" s="228">
        <v>0</v>
      </c>
      <c r="F103" s="228">
        <v>0</v>
      </c>
      <c r="G103" s="228">
        <v>0</v>
      </c>
      <c r="H103" s="228">
        <v>0</v>
      </c>
      <c r="I103" s="228">
        <v>0</v>
      </c>
    </row>
    <row r="104" spans="1:9" ht="13.5">
      <c r="A104" s="226" t="s">
        <v>324</v>
      </c>
      <c r="B104" s="228">
        <v>0</v>
      </c>
      <c r="C104" s="228">
        <v>0</v>
      </c>
      <c r="D104" s="228">
        <v>0</v>
      </c>
      <c r="E104" s="228">
        <v>0</v>
      </c>
      <c r="F104" s="228">
        <v>0</v>
      </c>
      <c r="G104" s="228">
        <v>0</v>
      </c>
      <c r="H104" s="228">
        <v>0</v>
      </c>
      <c r="I104" s="228">
        <v>0</v>
      </c>
    </row>
    <row r="105" spans="1:9" ht="13.5">
      <c r="A105" s="226" t="s">
        <v>325</v>
      </c>
      <c r="B105" s="228">
        <v>184755</v>
      </c>
      <c r="C105" s="228">
        <v>11577</v>
      </c>
      <c r="D105" s="228">
        <v>21429</v>
      </c>
      <c r="E105" s="228">
        <v>6894</v>
      </c>
      <c r="F105" s="228">
        <v>9</v>
      </c>
      <c r="G105" s="228">
        <v>1768</v>
      </c>
      <c r="H105" s="228">
        <v>18</v>
      </c>
      <c r="I105" s="228">
        <v>16003</v>
      </c>
    </row>
    <row r="106" spans="1:9" ht="13.5">
      <c r="A106" s="226" t="s">
        <v>326</v>
      </c>
      <c r="B106" s="228">
        <v>113057</v>
      </c>
      <c r="C106" s="228">
        <v>10556</v>
      </c>
      <c r="D106" s="228">
        <v>10001</v>
      </c>
      <c r="E106" s="228">
        <v>203</v>
      </c>
      <c r="F106" s="228">
        <v>0</v>
      </c>
      <c r="G106" s="228">
        <v>565</v>
      </c>
      <c r="H106" s="228">
        <v>0</v>
      </c>
      <c r="I106" s="228">
        <v>0</v>
      </c>
    </row>
    <row r="107" spans="1:9" ht="13.5">
      <c r="A107" s="226" t="s">
        <v>327</v>
      </c>
      <c r="B107" s="228">
        <v>2745914</v>
      </c>
      <c r="C107" s="228">
        <v>364994</v>
      </c>
      <c r="D107" s="228">
        <v>939330</v>
      </c>
      <c r="E107" s="228">
        <v>266997</v>
      </c>
      <c r="F107" s="228">
        <v>813</v>
      </c>
      <c r="G107" s="228">
        <v>21650</v>
      </c>
      <c r="H107" s="228">
        <v>204</v>
      </c>
      <c r="I107" s="228">
        <v>0</v>
      </c>
    </row>
    <row r="108" spans="1:9" ht="13.5">
      <c r="A108" s="226" t="s">
        <v>328</v>
      </c>
      <c r="B108" s="228">
        <v>4016</v>
      </c>
      <c r="C108" s="228">
        <v>6781</v>
      </c>
      <c r="D108" s="228">
        <v>12655</v>
      </c>
      <c r="E108" s="228">
        <v>1633</v>
      </c>
      <c r="F108" s="228">
        <v>0</v>
      </c>
      <c r="G108" s="228">
        <v>0</v>
      </c>
      <c r="H108" s="228">
        <v>0</v>
      </c>
      <c r="I108" s="228">
        <v>0</v>
      </c>
    </row>
    <row r="109" spans="1:9" ht="13.5">
      <c r="A109" s="226" t="s">
        <v>329</v>
      </c>
      <c r="B109" s="228">
        <v>871575</v>
      </c>
      <c r="C109" s="228">
        <v>26956</v>
      </c>
      <c r="D109" s="228">
        <v>0</v>
      </c>
      <c r="E109" s="228">
        <v>0</v>
      </c>
      <c r="F109" s="228">
        <v>0</v>
      </c>
      <c r="G109" s="228">
        <v>0</v>
      </c>
      <c r="H109" s="228">
        <v>0</v>
      </c>
      <c r="I109" s="228">
        <v>0</v>
      </c>
    </row>
    <row r="110" spans="1:9" ht="13.5">
      <c r="A110" s="226" t="s">
        <v>330</v>
      </c>
      <c r="B110" s="228">
        <v>0</v>
      </c>
      <c r="C110" s="228">
        <v>0</v>
      </c>
      <c r="D110" s="228">
        <v>0</v>
      </c>
      <c r="E110" s="228">
        <v>0</v>
      </c>
      <c r="F110" s="228">
        <v>0</v>
      </c>
      <c r="G110" s="228">
        <v>0</v>
      </c>
      <c r="H110" s="228">
        <v>0</v>
      </c>
      <c r="I110" s="228">
        <v>0</v>
      </c>
    </row>
    <row r="111" spans="1:9" ht="13.5">
      <c r="A111" s="226" t="s">
        <v>331</v>
      </c>
      <c r="B111" s="228">
        <v>1184749</v>
      </c>
      <c r="C111" s="228">
        <v>124188</v>
      </c>
      <c r="D111" s="228">
        <v>347011</v>
      </c>
      <c r="E111" s="228">
        <v>50349</v>
      </c>
      <c r="F111" s="228">
        <v>188</v>
      </c>
      <c r="G111" s="228">
        <v>5962</v>
      </c>
      <c r="H111" s="228">
        <v>46</v>
      </c>
      <c r="I111" s="228">
        <v>0</v>
      </c>
    </row>
    <row r="112" spans="1:9" ht="13.5">
      <c r="A112" s="226" t="s">
        <v>332</v>
      </c>
      <c r="B112" s="228">
        <v>1119277</v>
      </c>
      <c r="C112" s="228">
        <v>124188</v>
      </c>
      <c r="D112" s="228">
        <v>346823</v>
      </c>
      <c r="E112" s="228">
        <v>50198</v>
      </c>
      <c r="F112" s="228">
        <v>188</v>
      </c>
      <c r="G112" s="228">
        <v>5886</v>
      </c>
      <c r="H112" s="228">
        <v>46</v>
      </c>
      <c r="I112" s="228">
        <v>0</v>
      </c>
    </row>
    <row r="113" spans="1:9" ht="13.5">
      <c r="A113" s="226" t="s">
        <v>333</v>
      </c>
      <c r="B113" s="228">
        <v>0</v>
      </c>
      <c r="C113" s="228">
        <v>0</v>
      </c>
      <c r="D113" s="228">
        <v>0</v>
      </c>
      <c r="E113" s="228">
        <v>0</v>
      </c>
      <c r="F113" s="228">
        <v>0</v>
      </c>
      <c r="G113" s="228">
        <v>0</v>
      </c>
      <c r="H113" s="228">
        <v>0</v>
      </c>
      <c r="I113" s="228">
        <v>0</v>
      </c>
    </row>
    <row r="114" spans="1:9" ht="13.5">
      <c r="A114" s="226" t="s">
        <v>334</v>
      </c>
      <c r="B114" s="228">
        <v>0</v>
      </c>
      <c r="C114" s="228">
        <v>0</v>
      </c>
      <c r="D114" s="228">
        <v>0</v>
      </c>
      <c r="E114" s="228">
        <v>0</v>
      </c>
      <c r="F114" s="228">
        <v>0</v>
      </c>
      <c r="G114" s="228">
        <v>0</v>
      </c>
      <c r="H114" s="228">
        <v>0</v>
      </c>
      <c r="I114" s="228">
        <v>0</v>
      </c>
    </row>
    <row r="115" spans="1:9" ht="13.5">
      <c r="A115" s="226" t="s">
        <v>335</v>
      </c>
      <c r="B115" s="228">
        <v>0</v>
      </c>
      <c r="C115" s="228">
        <v>0</v>
      </c>
      <c r="D115" s="228">
        <v>0</v>
      </c>
      <c r="E115" s="228">
        <v>0</v>
      </c>
      <c r="F115" s="228">
        <v>0</v>
      </c>
      <c r="G115" s="228">
        <v>0</v>
      </c>
      <c r="H115" s="228">
        <v>0</v>
      </c>
      <c r="I115" s="228">
        <v>0</v>
      </c>
    </row>
    <row r="116" spans="1:9" ht="13.5">
      <c r="A116" s="226" t="s">
        <v>336</v>
      </c>
      <c r="B116" s="228">
        <v>65472</v>
      </c>
      <c r="C116" s="228">
        <v>0</v>
      </c>
      <c r="D116" s="228">
        <v>188</v>
      </c>
      <c r="E116" s="228">
        <v>151</v>
      </c>
      <c r="F116" s="228">
        <v>0</v>
      </c>
      <c r="G116" s="228">
        <v>76</v>
      </c>
      <c r="H116" s="228">
        <v>0</v>
      </c>
      <c r="I116" s="228">
        <v>0</v>
      </c>
    </row>
    <row r="117" spans="1:9" ht="13.5">
      <c r="A117" s="226" t="s">
        <v>337</v>
      </c>
      <c r="B117" s="228">
        <v>1344844</v>
      </c>
      <c r="C117" s="228">
        <v>73086</v>
      </c>
      <c r="D117" s="228">
        <v>405105</v>
      </c>
      <c r="E117" s="228">
        <v>32657</v>
      </c>
      <c r="F117" s="228">
        <v>0</v>
      </c>
      <c r="G117" s="228">
        <v>0</v>
      </c>
      <c r="H117" s="228">
        <v>0</v>
      </c>
      <c r="I117" s="228">
        <v>0</v>
      </c>
    </row>
    <row r="118" spans="1:9" ht="13.5">
      <c r="A118" s="226" t="s">
        <v>338</v>
      </c>
      <c r="B118" s="228">
        <v>0</v>
      </c>
      <c r="C118" s="228">
        <v>0</v>
      </c>
      <c r="D118" s="228">
        <v>0</v>
      </c>
      <c r="E118" s="228">
        <v>0</v>
      </c>
      <c r="F118" s="228">
        <v>109</v>
      </c>
      <c r="G118" s="228">
        <v>1883</v>
      </c>
      <c r="H118" s="228">
        <v>210</v>
      </c>
      <c r="I118" s="228">
        <v>2118</v>
      </c>
    </row>
    <row r="119" spans="1:9" ht="13.5">
      <c r="A119" s="226" t="s">
        <v>339</v>
      </c>
      <c r="B119" s="228">
        <v>0</v>
      </c>
      <c r="C119" s="228">
        <v>0</v>
      </c>
      <c r="D119" s="228">
        <v>0</v>
      </c>
      <c r="E119" s="228">
        <v>0</v>
      </c>
      <c r="F119" s="228">
        <v>0</v>
      </c>
      <c r="G119" s="228">
        <v>0</v>
      </c>
      <c r="H119" s="228">
        <v>0</v>
      </c>
      <c r="I119" s="228">
        <v>0</v>
      </c>
    </row>
    <row r="120" spans="1:9" ht="13.5">
      <c r="A120" s="226" t="s">
        <v>340</v>
      </c>
      <c r="B120" s="228">
        <v>0</v>
      </c>
      <c r="C120" s="228">
        <v>0</v>
      </c>
      <c r="D120" s="228">
        <v>0</v>
      </c>
      <c r="E120" s="228">
        <v>0</v>
      </c>
      <c r="F120" s="228">
        <v>0</v>
      </c>
      <c r="G120" s="228">
        <v>0</v>
      </c>
      <c r="H120" s="228">
        <v>0</v>
      </c>
      <c r="I120" s="228">
        <v>0</v>
      </c>
    </row>
    <row r="121" spans="1:9" ht="13.5">
      <c r="A121" s="226" t="s">
        <v>341</v>
      </c>
      <c r="B121" s="228">
        <v>0</v>
      </c>
      <c r="C121" s="228">
        <v>0</v>
      </c>
      <c r="D121" s="228">
        <v>0</v>
      </c>
      <c r="E121" s="228">
        <v>0</v>
      </c>
      <c r="F121" s="228">
        <v>0</v>
      </c>
      <c r="G121" s="228">
        <v>0</v>
      </c>
      <c r="H121" s="228">
        <v>0</v>
      </c>
      <c r="I121" s="228">
        <v>0</v>
      </c>
    </row>
    <row r="122" spans="1:9" ht="13.5">
      <c r="A122" s="226" t="s">
        <v>342</v>
      </c>
      <c r="B122" s="228">
        <v>0</v>
      </c>
      <c r="C122" s="228">
        <v>0</v>
      </c>
      <c r="D122" s="228">
        <v>0</v>
      </c>
      <c r="E122" s="228">
        <v>0</v>
      </c>
      <c r="F122" s="228">
        <v>0</v>
      </c>
      <c r="G122" s="228">
        <v>0</v>
      </c>
      <c r="H122" s="228">
        <v>0</v>
      </c>
      <c r="I122" s="228">
        <v>0</v>
      </c>
    </row>
    <row r="123" spans="1:9" ht="13.5">
      <c r="A123" s="226" t="s">
        <v>343</v>
      </c>
      <c r="B123" s="228">
        <v>33024</v>
      </c>
      <c r="C123" s="228">
        <v>5007</v>
      </c>
      <c r="D123" s="228">
        <v>12802</v>
      </c>
      <c r="E123" s="228">
        <v>1811</v>
      </c>
      <c r="F123" s="228">
        <v>0</v>
      </c>
      <c r="G123" s="228">
        <v>387</v>
      </c>
      <c r="H123" s="228">
        <v>0</v>
      </c>
      <c r="I123" s="228">
        <v>382</v>
      </c>
    </row>
    <row r="124" spans="1:9" ht="13.5">
      <c r="A124" s="226" t="s">
        <v>344</v>
      </c>
      <c r="B124" s="228">
        <v>0</v>
      </c>
      <c r="C124" s="228">
        <v>0</v>
      </c>
      <c r="D124" s="228">
        <v>0</v>
      </c>
      <c r="E124" s="228">
        <v>0</v>
      </c>
      <c r="F124" s="228">
        <v>0</v>
      </c>
      <c r="G124" s="228">
        <v>0</v>
      </c>
      <c r="H124" s="228">
        <v>0</v>
      </c>
      <c r="I124" s="228">
        <v>0</v>
      </c>
    </row>
    <row r="125" spans="1:9" ht="13.5">
      <c r="A125" s="226" t="s">
        <v>345</v>
      </c>
      <c r="B125" s="228">
        <v>33024</v>
      </c>
      <c r="C125" s="228">
        <v>5007</v>
      </c>
      <c r="D125" s="228">
        <v>12802</v>
      </c>
      <c r="E125" s="228">
        <v>1811</v>
      </c>
      <c r="F125" s="228">
        <v>0</v>
      </c>
      <c r="G125" s="228">
        <v>387</v>
      </c>
      <c r="H125" s="228">
        <v>0</v>
      </c>
      <c r="I125" s="228">
        <v>382</v>
      </c>
    </row>
    <row r="126" spans="1:9" ht="13.5">
      <c r="A126" s="226" t="s">
        <v>346</v>
      </c>
      <c r="B126" s="228">
        <v>1311820</v>
      </c>
      <c r="C126" s="228">
        <v>68079</v>
      </c>
      <c r="D126" s="228">
        <v>392303</v>
      </c>
      <c r="E126" s="228">
        <v>30846</v>
      </c>
      <c r="F126" s="228">
        <v>0</v>
      </c>
      <c r="G126" s="228">
        <v>0</v>
      </c>
      <c r="H126" s="228">
        <v>0</v>
      </c>
      <c r="I126" s="228">
        <v>0</v>
      </c>
    </row>
    <row r="127" spans="1:9" ht="13.5">
      <c r="A127" s="226" t="s">
        <v>347</v>
      </c>
      <c r="B127" s="228">
        <v>0</v>
      </c>
      <c r="C127" s="228">
        <v>0</v>
      </c>
      <c r="D127" s="228">
        <v>0</v>
      </c>
      <c r="E127" s="228">
        <v>0</v>
      </c>
      <c r="F127" s="228">
        <v>109</v>
      </c>
      <c r="G127" s="228">
        <v>2270</v>
      </c>
      <c r="H127" s="228">
        <v>210</v>
      </c>
      <c r="I127" s="228">
        <v>2500</v>
      </c>
    </row>
    <row r="128" spans="1:9" ht="13.5">
      <c r="A128" s="226" t="s">
        <v>348</v>
      </c>
      <c r="B128" s="228">
        <v>259562</v>
      </c>
      <c r="C128" s="228">
        <v>769758</v>
      </c>
      <c r="D128" s="228">
        <v>-1613262</v>
      </c>
      <c r="E128" s="228">
        <v>611346</v>
      </c>
      <c r="F128" s="228">
        <v>3869</v>
      </c>
      <c r="G128" s="228">
        <v>-34840</v>
      </c>
      <c r="H128" s="228">
        <v>-1932</v>
      </c>
      <c r="I128" s="228">
        <v>5499</v>
      </c>
    </row>
    <row r="129" spans="1:9" ht="13.5">
      <c r="A129" s="226" t="s">
        <v>349</v>
      </c>
      <c r="B129" s="228">
        <v>1571382</v>
      </c>
      <c r="C129" s="228">
        <v>837837</v>
      </c>
      <c r="D129" s="228">
        <v>-1220959</v>
      </c>
      <c r="E129" s="228">
        <v>642192</v>
      </c>
      <c r="F129" s="228">
        <v>3760</v>
      </c>
      <c r="G129" s="228">
        <v>-37110</v>
      </c>
      <c r="H129" s="228">
        <v>-2142</v>
      </c>
      <c r="I129" s="228">
        <v>2999</v>
      </c>
    </row>
    <row r="130" spans="1:9" ht="13.5">
      <c r="A130" s="226" t="s">
        <v>350</v>
      </c>
      <c r="B130" s="228">
        <v>0</v>
      </c>
      <c r="C130" s="228">
        <v>0</v>
      </c>
      <c r="D130" s="228">
        <v>0</v>
      </c>
      <c r="E130" s="228">
        <v>0</v>
      </c>
      <c r="F130" s="228">
        <v>0</v>
      </c>
      <c r="G130" s="228">
        <v>0</v>
      </c>
      <c r="H130" s="228">
        <v>0</v>
      </c>
      <c r="I130" s="228">
        <v>0</v>
      </c>
    </row>
    <row r="131" spans="1:9" ht="13.5">
      <c r="A131" s="226" t="s">
        <v>351</v>
      </c>
      <c r="B131" s="228">
        <v>0</v>
      </c>
      <c r="C131" s="228">
        <v>0</v>
      </c>
      <c r="D131" s="228">
        <v>0</v>
      </c>
      <c r="E131" s="228">
        <v>0</v>
      </c>
      <c r="F131" s="228">
        <v>0</v>
      </c>
      <c r="G131" s="228">
        <v>0</v>
      </c>
      <c r="H131" s="228">
        <v>0</v>
      </c>
      <c r="I131" s="228">
        <v>0</v>
      </c>
    </row>
    <row r="132" spans="1:9" ht="13.5">
      <c r="A132" s="226" t="s">
        <v>352</v>
      </c>
      <c r="B132" s="228">
        <v>0</v>
      </c>
      <c r="C132" s="228">
        <v>0</v>
      </c>
      <c r="D132" s="228">
        <v>0</v>
      </c>
      <c r="E132" s="228">
        <v>0</v>
      </c>
      <c r="F132" s="228">
        <v>0</v>
      </c>
      <c r="G132" s="228">
        <v>0</v>
      </c>
      <c r="H132" s="228">
        <v>0</v>
      </c>
      <c r="I132" s="228">
        <v>0</v>
      </c>
    </row>
    <row r="133" spans="1:9" ht="13.5">
      <c r="A133" s="226" t="s">
        <v>353</v>
      </c>
      <c r="B133" s="228">
        <v>0</v>
      </c>
      <c r="C133" s="228">
        <v>0</v>
      </c>
      <c r="D133" s="228">
        <v>0</v>
      </c>
      <c r="E133" s="228">
        <v>0</v>
      </c>
      <c r="F133" s="228">
        <v>0</v>
      </c>
      <c r="G133" s="228">
        <v>0</v>
      </c>
      <c r="H133" s="228">
        <v>0</v>
      </c>
      <c r="I133" s="228">
        <v>0</v>
      </c>
    </row>
    <row r="134" spans="1:9" ht="13.5">
      <c r="A134" s="226" t="s">
        <v>354</v>
      </c>
      <c r="B134" s="228">
        <v>0</v>
      </c>
      <c r="C134" s="228">
        <v>0</v>
      </c>
      <c r="D134" s="228">
        <v>0</v>
      </c>
      <c r="E134" s="228">
        <v>0</v>
      </c>
      <c r="F134" s="228">
        <v>0</v>
      </c>
      <c r="G134" s="228">
        <v>0</v>
      </c>
      <c r="H134" s="228">
        <v>0</v>
      </c>
      <c r="I134" s="228">
        <v>0</v>
      </c>
    </row>
    <row r="135" spans="1:9" ht="13.5">
      <c r="A135" s="226" t="s">
        <v>355</v>
      </c>
      <c r="B135" s="228">
        <v>0</v>
      </c>
      <c r="C135" s="228">
        <v>0</v>
      </c>
      <c r="D135" s="228">
        <v>0</v>
      </c>
      <c r="E135" s="228">
        <v>0</v>
      </c>
      <c r="F135" s="228">
        <v>0</v>
      </c>
      <c r="G135" s="228">
        <v>0</v>
      </c>
      <c r="H135" s="228">
        <v>0</v>
      </c>
      <c r="I135" s="228">
        <v>0</v>
      </c>
    </row>
    <row r="136" spans="1:9" ht="13.5">
      <c r="A136" s="226" t="s">
        <v>356</v>
      </c>
      <c r="B136" s="228">
        <v>0</v>
      </c>
      <c r="C136" s="228">
        <v>0</v>
      </c>
      <c r="D136" s="228">
        <v>0</v>
      </c>
      <c r="E136" s="228">
        <v>0</v>
      </c>
      <c r="F136" s="228">
        <v>0</v>
      </c>
      <c r="G136" s="228">
        <v>0</v>
      </c>
      <c r="H136" s="228">
        <v>0</v>
      </c>
      <c r="I136" s="228">
        <v>0</v>
      </c>
    </row>
    <row r="137" spans="1:9" ht="13.5">
      <c r="A137" s="226" t="s">
        <v>357</v>
      </c>
      <c r="B137" s="228">
        <v>0</v>
      </c>
      <c r="C137" s="228">
        <v>0</v>
      </c>
      <c r="D137" s="228">
        <v>0</v>
      </c>
      <c r="E137" s="228">
        <v>0</v>
      </c>
      <c r="F137" s="228">
        <v>0</v>
      </c>
      <c r="G137" s="228">
        <v>0</v>
      </c>
      <c r="H137" s="228">
        <v>0</v>
      </c>
      <c r="I137" s="228">
        <v>0</v>
      </c>
    </row>
    <row r="138" spans="1:9" ht="13.5">
      <c r="A138" s="229" t="s">
        <v>261</v>
      </c>
      <c r="B138" s="228">
        <v>87757</v>
      </c>
      <c r="C138" s="228">
        <v>17467</v>
      </c>
      <c r="D138" s="228">
        <v>8620</v>
      </c>
      <c r="E138" s="228">
        <v>0</v>
      </c>
      <c r="F138" s="228">
        <v>0</v>
      </c>
      <c r="G138" s="228">
        <v>0</v>
      </c>
      <c r="H138" s="228">
        <v>0</v>
      </c>
      <c r="I138" s="228">
        <v>0</v>
      </c>
    </row>
    <row r="139" spans="1:9" ht="13.5">
      <c r="A139" s="229" t="s">
        <v>263</v>
      </c>
      <c r="B139" s="228">
        <v>42972</v>
      </c>
      <c r="C139" s="228">
        <v>8156</v>
      </c>
      <c r="D139" s="228">
        <v>4127</v>
      </c>
      <c r="E139" s="228">
        <v>0</v>
      </c>
      <c r="F139" s="228">
        <v>0</v>
      </c>
      <c r="G139" s="228">
        <v>0</v>
      </c>
      <c r="H139" s="228">
        <v>0</v>
      </c>
      <c r="I139" s="228">
        <v>0</v>
      </c>
    </row>
    <row r="140" spans="1:9" ht="13.5">
      <c r="A140" s="229" t="s">
        <v>264</v>
      </c>
      <c r="B140" s="228">
        <v>0</v>
      </c>
      <c r="C140" s="228">
        <v>0</v>
      </c>
      <c r="D140" s="228">
        <v>0</v>
      </c>
      <c r="E140" s="228">
        <v>0</v>
      </c>
      <c r="F140" s="228">
        <v>0</v>
      </c>
      <c r="G140" s="228">
        <v>0</v>
      </c>
      <c r="H140" s="228">
        <v>0</v>
      </c>
      <c r="I140" s="228">
        <v>0</v>
      </c>
    </row>
    <row r="141" spans="1:9" ht="13.5">
      <c r="A141" s="229" t="s">
        <v>358</v>
      </c>
      <c r="B141" s="228">
        <v>20872</v>
      </c>
      <c r="C141" s="228">
        <v>0</v>
      </c>
      <c r="D141" s="228">
        <v>0</v>
      </c>
      <c r="E141" s="228">
        <v>0</v>
      </c>
      <c r="F141" s="228">
        <v>0</v>
      </c>
      <c r="G141" s="228">
        <v>0</v>
      </c>
      <c r="H141" s="228">
        <v>0</v>
      </c>
      <c r="I141" s="228">
        <v>0</v>
      </c>
    </row>
    <row r="142" spans="1:9" ht="13.5">
      <c r="A142" s="229" t="s">
        <v>359</v>
      </c>
      <c r="B142" s="228">
        <v>28408</v>
      </c>
      <c r="C142" s="228">
        <v>5466</v>
      </c>
      <c r="D142" s="228">
        <v>2705</v>
      </c>
      <c r="E142" s="228">
        <v>0</v>
      </c>
      <c r="F142" s="228">
        <v>0</v>
      </c>
      <c r="G142" s="228">
        <v>0</v>
      </c>
      <c r="H142" s="228">
        <v>0</v>
      </c>
      <c r="I142" s="228">
        <v>0</v>
      </c>
    </row>
    <row r="143" spans="1:9" ht="13.5">
      <c r="A143" s="229" t="s">
        <v>360</v>
      </c>
      <c r="B143" s="228">
        <v>180009</v>
      </c>
      <c r="C143" s="228">
        <v>31089</v>
      </c>
      <c r="D143" s="228">
        <v>15452</v>
      </c>
      <c r="E143" s="228">
        <v>0</v>
      </c>
      <c r="F143" s="228">
        <v>0</v>
      </c>
      <c r="G143" s="228">
        <v>0</v>
      </c>
      <c r="H143" s="228">
        <v>0</v>
      </c>
      <c r="I143" s="228">
        <v>0</v>
      </c>
    </row>
    <row r="144" spans="1:9" ht="13.5">
      <c r="A144" s="229" t="s">
        <v>361</v>
      </c>
      <c r="B144" s="228">
        <v>1119277</v>
      </c>
      <c r="C144" s="228">
        <v>124188</v>
      </c>
      <c r="D144" s="228">
        <v>346823</v>
      </c>
      <c r="E144" s="228">
        <v>50198</v>
      </c>
      <c r="F144" s="228">
        <v>188</v>
      </c>
      <c r="G144" s="228">
        <v>5886</v>
      </c>
      <c r="H144" s="228">
        <v>46</v>
      </c>
      <c r="I144" s="228">
        <v>0</v>
      </c>
    </row>
    <row r="145" spans="1:9" ht="13.5">
      <c r="A145" s="229" t="s">
        <v>362</v>
      </c>
      <c r="B145" s="228">
        <v>1119277</v>
      </c>
      <c r="C145" s="228">
        <v>124188</v>
      </c>
      <c r="D145" s="228">
        <v>346823</v>
      </c>
      <c r="E145" s="228">
        <v>50198</v>
      </c>
      <c r="F145" s="228">
        <v>188</v>
      </c>
      <c r="G145" s="228">
        <v>5886</v>
      </c>
      <c r="H145" s="228">
        <v>46</v>
      </c>
      <c r="I145" s="228">
        <v>0</v>
      </c>
    </row>
    <row r="146" spans="1:9" ht="13.5">
      <c r="A146" s="229" t="s">
        <v>363</v>
      </c>
      <c r="B146" s="228">
        <v>0</v>
      </c>
      <c r="C146" s="228">
        <v>0</v>
      </c>
      <c r="D146" s="228">
        <v>0</v>
      </c>
      <c r="E146" s="228">
        <v>0</v>
      </c>
      <c r="F146" s="228">
        <v>0</v>
      </c>
      <c r="G146" s="228">
        <v>0</v>
      </c>
      <c r="H146" s="228">
        <v>0</v>
      </c>
      <c r="I146" s="228">
        <v>0</v>
      </c>
    </row>
    <row r="147" spans="1:9" ht="13.5">
      <c r="A147" s="229" t="s">
        <v>364</v>
      </c>
      <c r="B147" s="228">
        <v>0</v>
      </c>
      <c r="C147" s="228">
        <v>0</v>
      </c>
      <c r="D147" s="228">
        <v>0</v>
      </c>
      <c r="E147" s="228">
        <v>0</v>
      </c>
      <c r="F147" s="228">
        <v>0</v>
      </c>
      <c r="G147" s="228">
        <v>0</v>
      </c>
      <c r="H147" s="228">
        <v>0</v>
      </c>
      <c r="I147" s="228">
        <v>0</v>
      </c>
    </row>
    <row r="148" spans="1:9" ht="13.5">
      <c r="A148" s="229" t="s">
        <v>365</v>
      </c>
      <c r="B148" s="228">
        <v>2745914</v>
      </c>
      <c r="C148" s="228">
        <v>364994</v>
      </c>
      <c r="D148" s="228">
        <v>939330</v>
      </c>
      <c r="E148" s="228">
        <v>266997</v>
      </c>
      <c r="F148" s="228">
        <v>813</v>
      </c>
      <c r="G148" s="228">
        <v>21650</v>
      </c>
      <c r="H148" s="228">
        <v>204</v>
      </c>
      <c r="I148" s="228">
        <v>16003</v>
      </c>
    </row>
    <row r="149" spans="1:9" ht="13.5">
      <c r="A149" s="229" t="s">
        <v>366</v>
      </c>
      <c r="B149" s="228">
        <v>41507</v>
      </c>
      <c r="C149" s="228">
        <v>23477</v>
      </c>
      <c r="D149" s="228">
        <v>72975</v>
      </c>
      <c r="E149" s="228">
        <v>27082</v>
      </c>
      <c r="F149" s="228">
        <v>0</v>
      </c>
      <c r="G149" s="228">
        <v>11</v>
      </c>
      <c r="H149" s="228">
        <v>0</v>
      </c>
      <c r="I149" s="228">
        <v>0</v>
      </c>
    </row>
    <row r="150" spans="1:9" ht="13.5">
      <c r="A150" s="229" t="s">
        <v>367</v>
      </c>
      <c r="B150" s="228">
        <v>623</v>
      </c>
      <c r="C150" s="228">
        <v>671</v>
      </c>
      <c r="D150" s="228">
        <v>567</v>
      </c>
      <c r="E150" s="228">
        <v>407</v>
      </c>
      <c r="F150" s="228">
        <v>0</v>
      </c>
      <c r="G150" s="228">
        <v>0</v>
      </c>
      <c r="H150" s="228">
        <v>0</v>
      </c>
      <c r="I150" s="228">
        <v>68</v>
      </c>
    </row>
    <row r="151" spans="1:9" ht="13.5">
      <c r="A151" s="229" t="s">
        <v>368</v>
      </c>
      <c r="B151" s="228">
        <v>1600</v>
      </c>
      <c r="C151" s="228">
        <v>883</v>
      </c>
      <c r="D151" s="228">
        <v>4628</v>
      </c>
      <c r="E151" s="228">
        <v>754</v>
      </c>
      <c r="F151" s="228">
        <v>0</v>
      </c>
      <c r="G151" s="228">
        <v>0</v>
      </c>
      <c r="H151" s="228">
        <v>0</v>
      </c>
      <c r="I151" s="228">
        <v>46</v>
      </c>
    </row>
    <row r="152" spans="1:9" ht="13.5">
      <c r="A152" s="229" t="s">
        <v>369</v>
      </c>
      <c r="B152" s="228">
        <v>31203</v>
      </c>
      <c r="C152" s="228">
        <v>8897</v>
      </c>
      <c r="D152" s="228">
        <v>16013</v>
      </c>
      <c r="E152" s="228">
        <v>7353</v>
      </c>
      <c r="F152" s="228">
        <v>0</v>
      </c>
      <c r="G152" s="228">
        <v>2310</v>
      </c>
      <c r="H152" s="228">
        <v>32</v>
      </c>
      <c r="I152" s="228">
        <v>1505</v>
      </c>
    </row>
    <row r="153" spans="1:9" ht="13.5">
      <c r="A153" s="229" t="s">
        <v>370</v>
      </c>
      <c r="B153" s="228">
        <v>0</v>
      </c>
      <c r="C153" s="228">
        <v>0</v>
      </c>
      <c r="D153" s="228">
        <v>370</v>
      </c>
      <c r="E153" s="228">
        <v>0</v>
      </c>
      <c r="F153" s="228">
        <v>0</v>
      </c>
      <c r="G153" s="228">
        <v>0</v>
      </c>
      <c r="H153" s="228">
        <v>0</v>
      </c>
      <c r="I153" s="228">
        <v>0</v>
      </c>
    </row>
    <row r="154" spans="1:9" ht="13.5">
      <c r="A154" s="229" t="s">
        <v>371</v>
      </c>
      <c r="B154" s="228">
        <v>0</v>
      </c>
      <c r="C154" s="228">
        <v>6427</v>
      </c>
      <c r="D154" s="228">
        <v>7146</v>
      </c>
      <c r="E154" s="228">
        <v>784</v>
      </c>
      <c r="F154" s="228">
        <v>0</v>
      </c>
      <c r="G154" s="228">
        <v>0</v>
      </c>
      <c r="H154" s="228">
        <v>0</v>
      </c>
      <c r="I154" s="228">
        <v>0</v>
      </c>
    </row>
    <row r="155" spans="1:9" ht="13.5">
      <c r="A155" s="229" t="s">
        <v>372</v>
      </c>
      <c r="B155" s="228">
        <v>0</v>
      </c>
      <c r="C155" s="228">
        <v>0</v>
      </c>
      <c r="D155" s="228">
        <v>0</v>
      </c>
      <c r="E155" s="228">
        <v>0</v>
      </c>
      <c r="F155" s="228">
        <v>0</v>
      </c>
      <c r="G155" s="228">
        <v>0</v>
      </c>
      <c r="H155" s="228">
        <v>0</v>
      </c>
      <c r="I155" s="228">
        <v>0</v>
      </c>
    </row>
    <row r="156" spans="1:9" ht="13.5">
      <c r="A156" s="229" t="s">
        <v>373</v>
      </c>
      <c r="B156" s="228">
        <v>93417</v>
      </c>
      <c r="C156" s="228">
        <v>52641</v>
      </c>
      <c r="D156" s="228">
        <v>152413</v>
      </c>
      <c r="E156" s="228">
        <v>56694</v>
      </c>
      <c r="F156" s="228">
        <v>132</v>
      </c>
      <c r="G156" s="228">
        <v>32431</v>
      </c>
      <c r="H156" s="228">
        <v>378</v>
      </c>
      <c r="I156" s="228">
        <v>23262</v>
      </c>
    </row>
    <row r="157" spans="1:9" ht="13.5">
      <c r="A157" s="229" t="s">
        <v>374</v>
      </c>
      <c r="B157" s="228">
        <v>0</v>
      </c>
      <c r="C157" s="228">
        <v>0</v>
      </c>
      <c r="D157" s="228">
        <v>0</v>
      </c>
      <c r="E157" s="228">
        <v>0</v>
      </c>
      <c r="F157" s="228">
        <v>0</v>
      </c>
      <c r="G157" s="228">
        <v>0</v>
      </c>
      <c r="H157" s="228">
        <v>0</v>
      </c>
      <c r="I157" s="228">
        <v>0</v>
      </c>
    </row>
    <row r="158" spans="1:9" ht="13.5">
      <c r="A158" s="229" t="s">
        <v>375</v>
      </c>
      <c r="B158" s="228">
        <v>0</v>
      </c>
      <c r="C158" s="228">
        <v>0</v>
      </c>
      <c r="D158" s="228">
        <v>0</v>
      </c>
      <c r="E158" s="228">
        <v>0</v>
      </c>
      <c r="F158" s="228">
        <v>0</v>
      </c>
      <c r="G158" s="228">
        <v>0</v>
      </c>
      <c r="H158" s="228">
        <v>0</v>
      </c>
      <c r="I158" s="228">
        <v>0</v>
      </c>
    </row>
    <row r="159" spans="1:9" ht="13.5">
      <c r="A159" s="229" t="s">
        <v>376</v>
      </c>
      <c r="B159" s="228">
        <v>0</v>
      </c>
      <c r="C159" s="228">
        <v>0</v>
      </c>
      <c r="D159" s="228">
        <v>0</v>
      </c>
      <c r="E159" s="228">
        <v>0</v>
      </c>
      <c r="F159" s="228">
        <v>0</v>
      </c>
      <c r="G159" s="228">
        <v>0</v>
      </c>
      <c r="H159" s="228">
        <v>0</v>
      </c>
      <c r="I159" s="228">
        <v>0</v>
      </c>
    </row>
    <row r="160" spans="1:9" ht="13.5">
      <c r="A160" s="229" t="s">
        <v>377</v>
      </c>
      <c r="B160" s="228">
        <v>0</v>
      </c>
      <c r="C160" s="228">
        <v>0</v>
      </c>
      <c r="D160" s="228">
        <v>0</v>
      </c>
      <c r="E160" s="228">
        <v>0</v>
      </c>
      <c r="F160" s="228">
        <v>0</v>
      </c>
      <c r="G160" s="228">
        <v>0</v>
      </c>
      <c r="H160" s="228">
        <v>0</v>
      </c>
      <c r="I160" s="228">
        <v>0</v>
      </c>
    </row>
    <row r="161" spans="1:9" ht="13.5">
      <c r="A161" s="229" t="s">
        <v>378</v>
      </c>
      <c r="B161" s="228">
        <v>0</v>
      </c>
      <c r="C161" s="228">
        <v>0</v>
      </c>
      <c r="D161" s="228">
        <v>0</v>
      </c>
      <c r="E161" s="228">
        <v>0</v>
      </c>
      <c r="F161" s="228">
        <v>0</v>
      </c>
      <c r="G161" s="228">
        <v>0</v>
      </c>
      <c r="H161" s="228">
        <v>0</v>
      </c>
      <c r="I161" s="228">
        <v>0</v>
      </c>
    </row>
    <row r="162" spans="1:9" ht="13.5">
      <c r="A162" s="229" t="s">
        <v>379</v>
      </c>
      <c r="B162" s="228">
        <v>0</v>
      </c>
      <c r="C162" s="228">
        <v>0</v>
      </c>
      <c r="D162" s="228">
        <v>0</v>
      </c>
      <c r="E162" s="228">
        <v>0</v>
      </c>
      <c r="F162" s="228">
        <v>0</v>
      </c>
      <c r="G162" s="228">
        <v>0</v>
      </c>
      <c r="H162" s="228">
        <v>0</v>
      </c>
      <c r="I162" s="228">
        <v>0</v>
      </c>
    </row>
    <row r="163" spans="1:9" ht="13.5">
      <c r="A163" s="229" t="s">
        <v>380</v>
      </c>
      <c r="B163" s="228">
        <v>0</v>
      </c>
      <c r="C163" s="228">
        <v>0</v>
      </c>
      <c r="D163" s="228">
        <v>0</v>
      </c>
      <c r="E163" s="228">
        <v>0</v>
      </c>
      <c r="F163" s="228">
        <v>0</v>
      </c>
      <c r="G163" s="228">
        <v>0</v>
      </c>
      <c r="H163" s="228">
        <v>0</v>
      </c>
      <c r="I163" s="228">
        <v>0</v>
      </c>
    </row>
    <row r="164" spans="1:9" ht="13.5">
      <c r="A164" s="229" t="s">
        <v>381</v>
      </c>
      <c r="B164" s="228">
        <v>871575</v>
      </c>
      <c r="C164" s="228">
        <v>26956</v>
      </c>
      <c r="D164" s="228">
        <v>0</v>
      </c>
      <c r="E164" s="228">
        <v>0</v>
      </c>
      <c r="F164" s="228">
        <v>0</v>
      </c>
      <c r="G164" s="228">
        <v>0</v>
      </c>
      <c r="H164" s="228">
        <v>0</v>
      </c>
      <c r="I164" s="228">
        <v>0</v>
      </c>
    </row>
    <row r="165" spans="1:9" ht="13.5">
      <c r="A165" s="229" t="s">
        <v>382</v>
      </c>
      <c r="B165" s="228">
        <v>204325</v>
      </c>
      <c r="C165" s="228">
        <v>22752</v>
      </c>
      <c r="D165" s="228">
        <v>39208</v>
      </c>
      <c r="E165" s="228">
        <v>9256</v>
      </c>
      <c r="F165" s="228">
        <v>15</v>
      </c>
      <c r="G165" s="228">
        <v>4739</v>
      </c>
      <c r="H165" s="228">
        <v>45</v>
      </c>
      <c r="I165" s="228">
        <v>7885</v>
      </c>
    </row>
    <row r="166" spans="1:9" ht="13.5">
      <c r="A166" s="229" t="s">
        <v>383</v>
      </c>
      <c r="B166" s="228">
        <v>5289450</v>
      </c>
      <c r="C166" s="228">
        <v>662975</v>
      </c>
      <c r="D166" s="228">
        <v>1594925</v>
      </c>
      <c r="E166" s="228">
        <v>419525</v>
      </c>
      <c r="F166" s="228">
        <v>1148</v>
      </c>
      <c r="G166" s="228">
        <v>67027</v>
      </c>
      <c r="H166" s="228">
        <v>705</v>
      </c>
      <c r="I166" s="228">
        <v>48769</v>
      </c>
    </row>
    <row r="167" spans="1:9" ht="13.5">
      <c r="A167" s="229" t="s">
        <v>384</v>
      </c>
      <c r="B167" s="228">
        <v>276</v>
      </c>
      <c r="C167" s="228">
        <v>60</v>
      </c>
      <c r="D167" s="228">
        <v>36</v>
      </c>
      <c r="E167" s="228">
        <v>0</v>
      </c>
      <c r="F167" s="228">
        <v>0</v>
      </c>
      <c r="G167" s="228">
        <v>12</v>
      </c>
      <c r="H167" s="228">
        <v>0</v>
      </c>
      <c r="I167" s="228">
        <v>0</v>
      </c>
    </row>
    <row r="168" spans="1:9" ht="13.5">
      <c r="A168" s="229" t="s">
        <v>385</v>
      </c>
      <c r="B168" s="228">
        <v>23</v>
      </c>
      <c r="C168" s="228">
        <v>5</v>
      </c>
      <c r="D168" s="228">
        <v>3</v>
      </c>
      <c r="E168" s="228">
        <v>0</v>
      </c>
      <c r="F168" s="228">
        <v>0</v>
      </c>
      <c r="G168" s="228">
        <v>1</v>
      </c>
      <c r="H168" s="228">
        <v>0</v>
      </c>
      <c r="I168" s="228">
        <v>0</v>
      </c>
    </row>
    <row r="169" spans="1:9" ht="13.5">
      <c r="A169" s="229" t="s">
        <v>386</v>
      </c>
      <c r="B169" s="228">
        <v>98818</v>
      </c>
      <c r="C169" s="228">
        <v>21155</v>
      </c>
      <c r="D169" s="228">
        <v>12308</v>
      </c>
      <c r="E169" s="228">
        <v>0</v>
      </c>
      <c r="F169" s="228">
        <v>0</v>
      </c>
      <c r="G169" s="228">
        <v>3686</v>
      </c>
      <c r="H169" s="228">
        <v>0</v>
      </c>
      <c r="I169" s="228">
        <v>0</v>
      </c>
    </row>
    <row r="170" spans="1:9" ht="13.5">
      <c r="A170" s="229" t="s">
        <v>387</v>
      </c>
      <c r="B170" s="228">
        <v>95436</v>
      </c>
      <c r="C170" s="228">
        <v>20015</v>
      </c>
      <c r="D170" s="228">
        <v>11705</v>
      </c>
      <c r="E170" s="228">
        <v>0</v>
      </c>
      <c r="F170" s="228">
        <v>0</v>
      </c>
      <c r="G170" s="228">
        <v>3535</v>
      </c>
      <c r="H170" s="228">
        <v>0</v>
      </c>
      <c r="I170" s="228">
        <v>0</v>
      </c>
    </row>
    <row r="171" spans="1:9" ht="13.5">
      <c r="A171" s="229" t="s">
        <v>388</v>
      </c>
      <c r="B171" s="228">
        <v>3382</v>
      </c>
      <c r="C171" s="228">
        <v>1140</v>
      </c>
      <c r="D171" s="228">
        <v>603</v>
      </c>
      <c r="E171" s="228">
        <v>0</v>
      </c>
      <c r="F171" s="228">
        <v>0</v>
      </c>
      <c r="G171" s="228">
        <v>151</v>
      </c>
      <c r="H171" s="228">
        <v>0</v>
      </c>
      <c r="I171" s="228">
        <v>0</v>
      </c>
    </row>
    <row r="172" spans="1:9" ht="13.5">
      <c r="A172" s="229" t="s">
        <v>389</v>
      </c>
      <c r="B172" s="228">
        <v>0</v>
      </c>
      <c r="C172" s="228">
        <v>0</v>
      </c>
      <c r="D172" s="228">
        <v>0</v>
      </c>
      <c r="E172" s="228">
        <v>0</v>
      </c>
      <c r="F172" s="228">
        <v>0</v>
      </c>
      <c r="G172" s="228">
        <v>0</v>
      </c>
      <c r="H172" s="228">
        <v>0</v>
      </c>
      <c r="I172" s="228">
        <v>0</v>
      </c>
    </row>
    <row r="173" spans="1:9" ht="13.5">
      <c r="A173" s="229" t="s">
        <v>390</v>
      </c>
      <c r="B173" s="228">
        <v>47845</v>
      </c>
      <c r="C173" s="228">
        <v>9767</v>
      </c>
      <c r="D173" s="228">
        <v>5733</v>
      </c>
      <c r="E173" s="228">
        <v>0</v>
      </c>
      <c r="F173" s="228">
        <v>0</v>
      </c>
      <c r="G173" s="228">
        <v>1600</v>
      </c>
      <c r="H173" s="228">
        <v>0</v>
      </c>
      <c r="I173" s="228">
        <v>0</v>
      </c>
    </row>
    <row r="174" spans="1:9" ht="13.5">
      <c r="A174" s="229" t="s">
        <v>391</v>
      </c>
      <c r="B174" s="228">
        <v>10636</v>
      </c>
      <c r="C174" s="228">
        <v>2001</v>
      </c>
      <c r="D174" s="228">
        <v>1107</v>
      </c>
      <c r="E174" s="228">
        <v>0</v>
      </c>
      <c r="F174" s="228">
        <v>0</v>
      </c>
      <c r="G174" s="228">
        <v>171</v>
      </c>
      <c r="H174" s="228">
        <v>0</v>
      </c>
      <c r="I174" s="228">
        <v>0</v>
      </c>
    </row>
    <row r="175" spans="1:9" ht="13.5">
      <c r="A175" s="229" t="s">
        <v>392</v>
      </c>
      <c r="B175" s="228">
        <v>8</v>
      </c>
      <c r="C175" s="228">
        <v>0</v>
      </c>
      <c r="D175" s="228">
        <v>0</v>
      </c>
      <c r="E175" s="228">
        <v>0</v>
      </c>
      <c r="F175" s="228">
        <v>0</v>
      </c>
      <c r="G175" s="228">
        <v>0</v>
      </c>
      <c r="H175" s="228">
        <v>0</v>
      </c>
      <c r="I175" s="228">
        <v>0</v>
      </c>
    </row>
    <row r="176" spans="1:9" ht="13.5">
      <c r="A176" s="229" t="s">
        <v>393</v>
      </c>
      <c r="B176" s="228">
        <v>33011</v>
      </c>
      <c r="C176" s="228">
        <v>7319</v>
      </c>
      <c r="D176" s="228">
        <v>4267</v>
      </c>
      <c r="E176" s="228">
        <v>0</v>
      </c>
      <c r="F176" s="228">
        <v>0</v>
      </c>
      <c r="G176" s="228">
        <v>1265</v>
      </c>
      <c r="H176" s="228">
        <v>0</v>
      </c>
      <c r="I176" s="228">
        <v>0</v>
      </c>
    </row>
    <row r="177" spans="1:9" ht="13.5">
      <c r="A177" s="229" t="s">
        <v>394</v>
      </c>
      <c r="B177" s="228">
        <v>4190</v>
      </c>
      <c r="C177" s="228">
        <v>447</v>
      </c>
      <c r="D177" s="228">
        <v>359</v>
      </c>
      <c r="E177" s="228">
        <v>0</v>
      </c>
      <c r="F177" s="228">
        <v>0</v>
      </c>
      <c r="G177" s="228">
        <v>164</v>
      </c>
      <c r="H177" s="228">
        <v>0</v>
      </c>
      <c r="I177" s="228">
        <v>0</v>
      </c>
    </row>
    <row r="178" spans="1:9" ht="13.5">
      <c r="A178" s="229" t="s">
        <v>395</v>
      </c>
      <c r="B178" s="228">
        <v>146663</v>
      </c>
      <c r="C178" s="228">
        <v>30922</v>
      </c>
      <c r="D178" s="228">
        <v>18041</v>
      </c>
      <c r="E178" s="228">
        <v>0</v>
      </c>
      <c r="F178" s="228">
        <v>0</v>
      </c>
      <c r="G178" s="228">
        <v>5286</v>
      </c>
      <c r="H178" s="228">
        <v>0</v>
      </c>
      <c r="I178" s="228">
        <v>0</v>
      </c>
    </row>
    <row r="179" spans="1:9" ht="13.5">
      <c r="A179" s="229" t="s">
        <v>396</v>
      </c>
      <c r="B179" s="228">
        <v>1047</v>
      </c>
      <c r="C179" s="228">
        <v>206</v>
      </c>
      <c r="D179" s="228">
        <v>121</v>
      </c>
      <c r="E179" s="228">
        <v>0</v>
      </c>
      <c r="F179" s="228">
        <v>0</v>
      </c>
      <c r="G179" s="228">
        <v>38</v>
      </c>
      <c r="H179" s="228">
        <v>0</v>
      </c>
      <c r="I179" s="228">
        <v>0</v>
      </c>
    </row>
    <row r="180" spans="1:9" ht="13.5">
      <c r="A180" s="229" t="s">
        <v>397</v>
      </c>
      <c r="B180" s="228">
        <v>507</v>
      </c>
      <c r="C180" s="228">
        <v>88</v>
      </c>
      <c r="D180" s="228">
        <v>51</v>
      </c>
      <c r="E180" s="228">
        <v>0</v>
      </c>
      <c r="F180" s="228">
        <v>0</v>
      </c>
      <c r="G180" s="228">
        <v>15</v>
      </c>
      <c r="H180" s="228">
        <v>0</v>
      </c>
      <c r="I180" s="228">
        <v>0</v>
      </c>
    </row>
    <row r="181" spans="1:9" ht="13.5">
      <c r="A181" s="229" t="s">
        <v>398</v>
      </c>
      <c r="B181" s="228">
        <v>0</v>
      </c>
      <c r="C181" s="228">
        <v>0</v>
      </c>
      <c r="D181" s="228">
        <v>0</v>
      </c>
      <c r="E181" s="228">
        <v>0</v>
      </c>
      <c r="F181" s="228">
        <v>0</v>
      </c>
      <c r="G181" s="228">
        <v>0</v>
      </c>
      <c r="H181" s="228">
        <v>0</v>
      </c>
      <c r="I181" s="228">
        <v>0</v>
      </c>
    </row>
    <row r="182" spans="1:9" ht="13.5">
      <c r="A182" s="229" t="s">
        <v>399</v>
      </c>
      <c r="B182" s="228">
        <v>0</v>
      </c>
      <c r="C182" s="228">
        <v>0</v>
      </c>
      <c r="D182" s="228">
        <v>0</v>
      </c>
      <c r="E182" s="228">
        <v>0</v>
      </c>
      <c r="F182" s="228">
        <v>0</v>
      </c>
      <c r="G182" s="228">
        <v>0</v>
      </c>
      <c r="H182" s="228">
        <v>0</v>
      </c>
      <c r="I182" s="228">
        <v>0</v>
      </c>
    </row>
    <row r="183" spans="1:9" ht="13.5">
      <c r="A183" s="229" t="s">
        <v>400</v>
      </c>
      <c r="B183" s="228">
        <v>0</v>
      </c>
      <c r="C183" s="228">
        <v>0</v>
      </c>
      <c r="D183" s="228">
        <v>0</v>
      </c>
      <c r="E183" s="228">
        <v>0</v>
      </c>
      <c r="F183" s="228">
        <v>0</v>
      </c>
      <c r="G183" s="228">
        <v>0</v>
      </c>
      <c r="H183" s="228">
        <v>0</v>
      </c>
      <c r="I183" s="228">
        <v>0</v>
      </c>
    </row>
    <row r="184" spans="1:9" ht="13.5">
      <c r="A184" s="229" t="s">
        <v>401</v>
      </c>
      <c r="B184" s="228">
        <v>0</v>
      </c>
      <c r="C184" s="228">
        <v>0</v>
      </c>
      <c r="D184" s="228">
        <v>0</v>
      </c>
      <c r="E184" s="228">
        <v>0</v>
      </c>
      <c r="F184" s="228">
        <v>0</v>
      </c>
      <c r="G184" s="228">
        <v>0</v>
      </c>
      <c r="H184" s="228">
        <v>0</v>
      </c>
      <c r="I184" s="228">
        <v>0</v>
      </c>
    </row>
    <row r="185" spans="1:9" ht="13.5">
      <c r="A185" s="229" t="s">
        <v>402</v>
      </c>
      <c r="B185" s="228">
        <v>0</v>
      </c>
      <c r="C185" s="228">
        <v>0</v>
      </c>
      <c r="D185" s="228">
        <v>0</v>
      </c>
      <c r="E185" s="228">
        <v>0</v>
      </c>
      <c r="F185" s="228">
        <v>0</v>
      </c>
      <c r="G185" s="228">
        <v>0</v>
      </c>
      <c r="H185" s="228">
        <v>0</v>
      </c>
      <c r="I185" s="228">
        <v>0</v>
      </c>
    </row>
    <row r="186" spans="1:9" ht="13.5">
      <c r="A186" s="229" t="s">
        <v>403</v>
      </c>
      <c r="B186" s="228">
        <v>0</v>
      </c>
      <c r="C186" s="228">
        <v>0</v>
      </c>
      <c r="D186" s="228">
        <v>0</v>
      </c>
      <c r="E186" s="228">
        <v>0</v>
      </c>
      <c r="F186" s="228">
        <v>0</v>
      </c>
      <c r="G186" s="228">
        <v>0</v>
      </c>
      <c r="H186" s="228">
        <v>0</v>
      </c>
      <c r="I186" s="228">
        <v>0</v>
      </c>
    </row>
    <row r="187" spans="1:9" ht="13.5">
      <c r="A187" s="229" t="s">
        <v>404</v>
      </c>
      <c r="B187" s="228">
        <v>0</v>
      </c>
      <c r="C187" s="228">
        <v>0</v>
      </c>
      <c r="D187" s="228">
        <v>0</v>
      </c>
      <c r="E187" s="228">
        <v>0</v>
      </c>
      <c r="F187" s="228">
        <v>0</v>
      </c>
      <c r="G187" s="228">
        <v>0</v>
      </c>
      <c r="H187" s="228">
        <v>0</v>
      </c>
      <c r="I187" s="228">
        <v>0</v>
      </c>
    </row>
    <row r="188" spans="1:9" ht="13.5">
      <c r="A188" s="229" t="s">
        <v>405</v>
      </c>
      <c r="B188" s="228">
        <v>0</v>
      </c>
      <c r="C188" s="228">
        <v>0</v>
      </c>
      <c r="D188" s="228">
        <v>0</v>
      </c>
      <c r="E188" s="228">
        <v>0</v>
      </c>
      <c r="F188" s="228">
        <v>0</v>
      </c>
      <c r="G188" s="228">
        <v>0</v>
      </c>
      <c r="H188" s="228">
        <v>0</v>
      </c>
      <c r="I188" s="228">
        <v>0</v>
      </c>
    </row>
    <row r="189" spans="1:9" ht="13.5">
      <c r="A189" s="229" t="s">
        <v>406</v>
      </c>
      <c r="B189" s="228">
        <v>531</v>
      </c>
      <c r="C189" s="228">
        <v>515</v>
      </c>
      <c r="D189" s="228">
        <v>501</v>
      </c>
      <c r="E189" s="228">
        <v>0</v>
      </c>
      <c r="F189" s="228">
        <v>0</v>
      </c>
      <c r="G189" s="228">
        <v>441</v>
      </c>
      <c r="H189" s="228">
        <v>0</v>
      </c>
      <c r="I189" s="228">
        <v>0</v>
      </c>
    </row>
    <row r="190" spans="1:9" ht="13.5">
      <c r="A190" s="229" t="s">
        <v>407</v>
      </c>
      <c r="B190" s="228">
        <v>0</v>
      </c>
      <c r="C190" s="228">
        <v>0</v>
      </c>
      <c r="D190" s="228">
        <v>0</v>
      </c>
      <c r="E190" s="228">
        <v>0</v>
      </c>
      <c r="F190" s="228">
        <v>0</v>
      </c>
      <c r="G190" s="228">
        <v>0</v>
      </c>
      <c r="H190" s="228">
        <v>0</v>
      </c>
      <c r="I190" s="228">
        <v>0</v>
      </c>
    </row>
    <row r="191" spans="1:9" ht="13.5">
      <c r="A191" s="229" t="s">
        <v>408</v>
      </c>
      <c r="B191" s="228">
        <v>0</v>
      </c>
      <c r="C191" s="228">
        <v>0</v>
      </c>
      <c r="D191" s="228">
        <v>0</v>
      </c>
      <c r="E191" s="228">
        <v>0</v>
      </c>
      <c r="F191" s="228">
        <v>0</v>
      </c>
      <c r="G191" s="228">
        <v>0</v>
      </c>
      <c r="H191" s="228">
        <v>0</v>
      </c>
      <c r="I191" s="228">
        <v>0</v>
      </c>
    </row>
    <row r="192" spans="1:9" ht="13.5">
      <c r="A192" s="229" t="s">
        <v>409</v>
      </c>
      <c r="B192" s="228">
        <v>0</v>
      </c>
      <c r="C192" s="228">
        <v>0</v>
      </c>
      <c r="D192" s="228">
        <v>0</v>
      </c>
      <c r="E192" s="228">
        <v>0</v>
      </c>
      <c r="F192" s="228">
        <v>0</v>
      </c>
      <c r="G192" s="228">
        <v>0</v>
      </c>
      <c r="H192" s="228">
        <v>0</v>
      </c>
      <c r="I192" s="228">
        <v>0</v>
      </c>
    </row>
    <row r="193" spans="1:9" ht="13.5">
      <c r="A193" s="229" t="s">
        <v>410</v>
      </c>
      <c r="B193" s="228">
        <v>0</v>
      </c>
      <c r="C193" s="228">
        <v>0</v>
      </c>
      <c r="D193" s="228">
        <v>0</v>
      </c>
      <c r="E193" s="228">
        <v>0</v>
      </c>
      <c r="F193" s="228">
        <v>0</v>
      </c>
      <c r="G193" s="228">
        <v>0</v>
      </c>
      <c r="H193" s="228">
        <v>0</v>
      </c>
      <c r="I193" s="228">
        <v>0</v>
      </c>
    </row>
    <row r="194" spans="1:9" ht="13.5">
      <c r="A194" s="229" t="s">
        <v>411</v>
      </c>
      <c r="B194" s="228">
        <v>5289450</v>
      </c>
      <c r="C194" s="228">
        <v>662975</v>
      </c>
      <c r="D194" s="228">
        <v>1594925</v>
      </c>
      <c r="E194" s="228">
        <v>419525</v>
      </c>
      <c r="F194" s="228">
        <v>1148</v>
      </c>
      <c r="G194" s="228">
        <v>67027</v>
      </c>
      <c r="H194" s="228">
        <v>705</v>
      </c>
      <c r="I194" s="228">
        <v>48769</v>
      </c>
    </row>
    <row r="195" spans="1:9" ht="13.5">
      <c r="A195" s="229" t="s">
        <v>412</v>
      </c>
      <c r="B195" s="228">
        <v>20872</v>
      </c>
      <c r="C195" s="228">
        <v>0</v>
      </c>
      <c r="D195" s="228">
        <v>0</v>
      </c>
      <c r="E195" s="228">
        <v>0</v>
      </c>
      <c r="F195" s="228">
        <v>0</v>
      </c>
      <c r="G195" s="228">
        <v>0</v>
      </c>
      <c r="H195" s="228">
        <v>0</v>
      </c>
      <c r="I195" s="228">
        <v>0</v>
      </c>
    </row>
    <row r="196" spans="1:9" ht="13.5">
      <c r="A196" s="229" t="s">
        <v>413</v>
      </c>
      <c r="B196" s="228">
        <v>748793</v>
      </c>
      <c r="C196" s="228">
        <v>111843</v>
      </c>
      <c r="D196" s="228">
        <v>346719</v>
      </c>
      <c r="E196" s="228">
        <v>50110</v>
      </c>
      <c r="F196" s="228">
        <v>179</v>
      </c>
      <c r="G196" s="228">
        <v>4127</v>
      </c>
      <c r="H196" s="228">
        <v>37</v>
      </c>
      <c r="I196" s="228">
        <v>0</v>
      </c>
    </row>
    <row r="197" spans="1:9" ht="13.5">
      <c r="A197" s="229" t="s">
        <v>414</v>
      </c>
      <c r="B197" s="228">
        <v>748793</v>
      </c>
      <c r="C197" s="228">
        <v>111843</v>
      </c>
      <c r="D197" s="228">
        <v>346719</v>
      </c>
      <c r="E197" s="228">
        <v>50110</v>
      </c>
      <c r="F197" s="228">
        <v>179</v>
      </c>
      <c r="G197" s="228">
        <v>4127</v>
      </c>
      <c r="H197" s="228">
        <v>37</v>
      </c>
      <c r="I197" s="228">
        <v>0</v>
      </c>
    </row>
    <row r="198" spans="1:9" ht="13.5">
      <c r="A198" s="229" t="s">
        <v>415</v>
      </c>
      <c r="B198" s="228">
        <v>0</v>
      </c>
      <c r="C198" s="228">
        <v>0</v>
      </c>
      <c r="D198" s="228">
        <v>0</v>
      </c>
      <c r="E198" s="228">
        <v>0</v>
      </c>
      <c r="F198" s="228">
        <v>0</v>
      </c>
      <c r="G198" s="228">
        <v>0</v>
      </c>
      <c r="H198" s="228">
        <v>0</v>
      </c>
      <c r="I198" s="228">
        <v>0</v>
      </c>
    </row>
    <row r="199" spans="1:9" ht="13.5">
      <c r="A199" s="229" t="s">
        <v>416</v>
      </c>
      <c r="B199" s="228">
        <v>0</v>
      </c>
      <c r="C199" s="228">
        <v>0</v>
      </c>
      <c r="D199" s="228">
        <v>0</v>
      </c>
      <c r="E199" s="228">
        <v>0</v>
      </c>
      <c r="F199" s="228">
        <v>0</v>
      </c>
      <c r="G199" s="228">
        <v>0</v>
      </c>
      <c r="H199" s="228">
        <v>0</v>
      </c>
      <c r="I199" s="228">
        <v>0</v>
      </c>
    </row>
    <row r="200" spans="1:9" ht="13.5">
      <c r="A200" s="229" t="s">
        <v>417</v>
      </c>
      <c r="B200" s="228">
        <v>0</v>
      </c>
      <c r="C200" s="228">
        <v>0</v>
      </c>
      <c r="D200" s="228">
        <v>0</v>
      </c>
      <c r="E200" s="228">
        <v>0</v>
      </c>
      <c r="F200" s="228">
        <v>0</v>
      </c>
      <c r="G200" s="228">
        <v>0</v>
      </c>
      <c r="H200" s="228">
        <v>0</v>
      </c>
      <c r="I200" s="228">
        <v>0</v>
      </c>
    </row>
    <row r="201" spans="1:9" ht="13.5">
      <c r="A201" s="226" t="s">
        <v>232</v>
      </c>
      <c r="B201" s="228">
        <v>89625408</v>
      </c>
      <c r="C201" s="228">
        <v>10861495</v>
      </c>
      <c r="D201" s="228">
        <v>24646861</v>
      </c>
      <c r="E201" s="228">
        <v>6774016</v>
      </c>
      <c r="F201" s="228">
        <v>18844</v>
      </c>
      <c r="G201" s="228">
        <v>534095</v>
      </c>
      <c r="H201" s="228">
        <v>4325</v>
      </c>
      <c r="I201" s="228">
        <v>226505</v>
      </c>
    </row>
    <row r="202" spans="1:9" ht="13.5">
      <c r="A202" s="226" t="s">
        <v>233</v>
      </c>
      <c r="B202" s="228">
        <v>84360422</v>
      </c>
      <c r="C202" s="228">
        <v>10821943</v>
      </c>
      <c r="D202" s="228">
        <v>24646861</v>
      </c>
      <c r="E202" s="228">
        <v>6774016</v>
      </c>
      <c r="F202" s="228">
        <v>18844</v>
      </c>
      <c r="G202" s="228">
        <v>534095</v>
      </c>
      <c r="H202" s="228">
        <v>4325</v>
      </c>
      <c r="I202" s="228">
        <v>226505</v>
      </c>
    </row>
    <row r="203" spans="1:9" ht="13.5">
      <c r="A203" s="226" t="s">
        <v>234</v>
      </c>
      <c r="B203" s="228">
        <v>627022</v>
      </c>
      <c r="C203" s="228">
        <v>227245</v>
      </c>
      <c r="D203" s="228">
        <v>671428</v>
      </c>
      <c r="E203" s="228">
        <v>323204</v>
      </c>
      <c r="F203" s="228">
        <v>0</v>
      </c>
      <c r="G203" s="228">
        <v>0</v>
      </c>
      <c r="H203" s="228">
        <v>0</v>
      </c>
      <c r="I203" s="228">
        <v>58484</v>
      </c>
    </row>
    <row r="204" spans="1:9" ht="13.5">
      <c r="A204" s="226" t="s">
        <v>418</v>
      </c>
      <c r="B204" s="228">
        <v>86226722</v>
      </c>
      <c r="C204" s="228">
        <v>10958823</v>
      </c>
      <c r="D204" s="228">
        <v>24852154</v>
      </c>
      <c r="E204" s="228">
        <v>6717809</v>
      </c>
      <c r="F204" s="228">
        <v>19658</v>
      </c>
      <c r="G204" s="228">
        <v>555745</v>
      </c>
      <c r="H204" s="228">
        <v>4529</v>
      </c>
      <c r="I204" s="228">
        <v>184024</v>
      </c>
    </row>
    <row r="205" spans="1:9" ht="13.5">
      <c r="A205" s="226" t="s">
        <v>419</v>
      </c>
      <c r="B205" s="228">
        <v>2548415</v>
      </c>
      <c r="C205" s="228">
        <v>364125</v>
      </c>
      <c r="D205" s="228">
        <v>939330</v>
      </c>
      <c r="E205" s="228">
        <v>266997</v>
      </c>
      <c r="F205" s="228">
        <v>814</v>
      </c>
      <c r="G205" s="228">
        <v>21650</v>
      </c>
      <c r="H205" s="228">
        <v>204</v>
      </c>
      <c r="I205" s="228">
        <v>16003</v>
      </c>
    </row>
    <row r="206" spans="1:9" ht="13.5">
      <c r="A206" s="226" t="s">
        <v>420</v>
      </c>
      <c r="B206" s="228">
        <v>55093</v>
      </c>
      <c r="C206" s="228">
        <v>0</v>
      </c>
      <c r="D206" s="228">
        <v>62609</v>
      </c>
      <c r="E206" s="228">
        <v>0</v>
      </c>
      <c r="F206" s="228">
        <v>0</v>
      </c>
      <c r="G206" s="228">
        <v>0</v>
      </c>
      <c r="H206" s="228">
        <v>0</v>
      </c>
      <c r="I206" s="228">
        <v>0</v>
      </c>
    </row>
    <row r="207" spans="1:9" ht="13.5">
      <c r="A207" s="226" t="s">
        <v>421</v>
      </c>
      <c r="B207" s="228">
        <v>5264986</v>
      </c>
      <c r="C207" s="228">
        <v>39552</v>
      </c>
      <c r="D207" s="228">
        <v>0</v>
      </c>
      <c r="E207" s="228">
        <v>0</v>
      </c>
      <c r="F207" s="228">
        <v>0</v>
      </c>
      <c r="G207" s="228">
        <v>0</v>
      </c>
      <c r="H207" s="228">
        <v>0</v>
      </c>
      <c r="I207" s="228">
        <v>0</v>
      </c>
    </row>
    <row r="208" spans="1:9" ht="13.5">
      <c r="A208" s="226" t="s">
        <v>422</v>
      </c>
      <c r="B208" s="228">
        <v>0</v>
      </c>
      <c r="C208" s="228">
        <v>0</v>
      </c>
      <c r="D208" s="228">
        <v>0</v>
      </c>
      <c r="E208" s="228">
        <v>0</v>
      </c>
      <c r="F208" s="228">
        <v>0</v>
      </c>
      <c r="G208" s="228">
        <v>0</v>
      </c>
      <c r="H208" s="228">
        <v>0</v>
      </c>
      <c r="I208" s="228">
        <v>0</v>
      </c>
    </row>
    <row r="209" spans="1:9" ht="13.5">
      <c r="A209" s="226" t="s">
        <v>423</v>
      </c>
      <c r="B209" s="228">
        <v>0</v>
      </c>
      <c r="C209" s="228">
        <v>0</v>
      </c>
      <c r="D209" s="228">
        <v>0</v>
      </c>
      <c r="E209" s="228">
        <v>0</v>
      </c>
      <c r="F209" s="228">
        <v>0</v>
      </c>
      <c r="G209" s="228">
        <v>0</v>
      </c>
      <c r="H209" s="228">
        <v>0</v>
      </c>
      <c r="I209" s="228">
        <v>0</v>
      </c>
    </row>
    <row r="210" spans="1:9" ht="13.5">
      <c r="A210" s="226" t="s">
        <v>424</v>
      </c>
      <c r="B210" s="228">
        <v>0</v>
      </c>
      <c r="C210" s="228">
        <v>0</v>
      </c>
      <c r="D210" s="228">
        <v>0</v>
      </c>
      <c r="E210" s="228">
        <v>0</v>
      </c>
      <c r="F210" s="228">
        <v>0</v>
      </c>
      <c r="G210" s="228">
        <v>0</v>
      </c>
      <c r="H210" s="228">
        <v>0</v>
      </c>
      <c r="I210" s="228">
        <v>0</v>
      </c>
    </row>
    <row r="211" spans="1:9" ht="13.5">
      <c r="A211" s="226" t="s">
        <v>425</v>
      </c>
      <c r="B211" s="228">
        <v>0</v>
      </c>
      <c r="C211" s="228">
        <v>0</v>
      </c>
      <c r="D211" s="228">
        <v>0</v>
      </c>
      <c r="E211" s="228">
        <v>0</v>
      </c>
      <c r="F211" s="228">
        <v>0</v>
      </c>
      <c r="G211" s="228">
        <v>0</v>
      </c>
      <c r="H211" s="228">
        <v>0</v>
      </c>
      <c r="I211" s="228">
        <v>0</v>
      </c>
    </row>
    <row r="212" spans="1:9" ht="13.5">
      <c r="A212" s="226" t="s">
        <v>426</v>
      </c>
      <c r="B212" s="228">
        <v>948702</v>
      </c>
      <c r="C212" s="228">
        <v>111261</v>
      </c>
      <c r="D212" s="228">
        <v>221201</v>
      </c>
      <c r="E212" s="228">
        <v>57659</v>
      </c>
      <c r="F212" s="228">
        <v>1030</v>
      </c>
      <c r="G212" s="228">
        <v>26157</v>
      </c>
      <c r="H212" s="228">
        <v>304</v>
      </c>
      <c r="I212" s="228">
        <v>6434</v>
      </c>
    </row>
    <row r="213" spans="1:9" ht="13.5">
      <c r="A213" s="226" t="s">
        <v>427</v>
      </c>
      <c r="B213" s="228">
        <v>589053</v>
      </c>
      <c r="C213" s="228">
        <v>75891</v>
      </c>
      <c r="D213" s="228">
        <v>0</v>
      </c>
      <c r="E213" s="228">
        <v>9827</v>
      </c>
      <c r="F213" s="228">
        <v>1025</v>
      </c>
      <c r="G213" s="228">
        <v>0</v>
      </c>
      <c r="H213" s="228">
        <v>268</v>
      </c>
      <c r="I213" s="228">
        <v>2916</v>
      </c>
    </row>
    <row r="214" spans="1:9" ht="13.5">
      <c r="A214" s="226" t="s">
        <v>428</v>
      </c>
      <c r="B214" s="228">
        <v>319459</v>
      </c>
      <c r="C214" s="228">
        <v>35370</v>
      </c>
      <c r="D214" s="228">
        <v>199491</v>
      </c>
      <c r="E214" s="228">
        <v>47832</v>
      </c>
      <c r="F214" s="228">
        <v>5</v>
      </c>
      <c r="G214" s="228">
        <v>26157</v>
      </c>
      <c r="H214" s="228">
        <v>36</v>
      </c>
      <c r="I214" s="228">
        <v>3518</v>
      </c>
    </row>
    <row r="215" spans="1:9" ht="13.5">
      <c r="A215" s="226" t="s">
        <v>429</v>
      </c>
      <c r="B215" s="228">
        <v>0</v>
      </c>
      <c r="C215" s="228">
        <v>0</v>
      </c>
      <c r="D215" s="228">
        <v>0</v>
      </c>
      <c r="E215" s="228">
        <v>0</v>
      </c>
      <c r="F215" s="228">
        <v>0</v>
      </c>
      <c r="G215" s="228">
        <v>0</v>
      </c>
      <c r="H215" s="228">
        <v>0</v>
      </c>
      <c r="I215" s="228">
        <v>0</v>
      </c>
    </row>
    <row r="216" spans="1:9" ht="13.5">
      <c r="A216" s="226" t="s">
        <v>430</v>
      </c>
      <c r="B216" s="228">
        <v>0</v>
      </c>
      <c r="C216" s="228">
        <v>0</v>
      </c>
      <c r="D216" s="228">
        <v>0</v>
      </c>
      <c r="E216" s="228">
        <v>0</v>
      </c>
      <c r="F216" s="228">
        <v>0</v>
      </c>
      <c r="G216" s="228">
        <v>0</v>
      </c>
      <c r="H216" s="228">
        <v>0</v>
      </c>
      <c r="I216" s="228">
        <v>0</v>
      </c>
    </row>
    <row r="217" spans="1:9" ht="13.5">
      <c r="A217" s="226" t="s">
        <v>431</v>
      </c>
      <c r="B217" s="228">
        <v>0</v>
      </c>
      <c r="C217" s="228">
        <v>0</v>
      </c>
      <c r="D217" s="228">
        <v>0</v>
      </c>
      <c r="E217" s="228">
        <v>0</v>
      </c>
      <c r="F217" s="228">
        <v>0</v>
      </c>
      <c r="G217" s="228">
        <v>0</v>
      </c>
      <c r="H217" s="228">
        <v>0</v>
      </c>
      <c r="I217" s="228">
        <v>0</v>
      </c>
    </row>
    <row r="218" spans="1:9" ht="13.5">
      <c r="A218" s="226" t="s">
        <v>432</v>
      </c>
      <c r="B218" s="228">
        <v>90574110</v>
      </c>
      <c r="C218" s="228">
        <v>10972756</v>
      </c>
      <c r="D218" s="228">
        <v>24868062</v>
      </c>
      <c r="E218" s="228">
        <v>6831675</v>
      </c>
      <c r="F218" s="228">
        <v>19874</v>
      </c>
      <c r="G218" s="228">
        <v>560252</v>
      </c>
      <c r="H218" s="228">
        <v>4629</v>
      </c>
      <c r="I218" s="228">
        <v>232939</v>
      </c>
    </row>
    <row r="219" spans="1:9" ht="13.5">
      <c r="A219" s="226" t="s">
        <v>433</v>
      </c>
      <c r="B219" s="228">
        <v>82888058</v>
      </c>
      <c r="C219" s="228">
        <v>9339900</v>
      </c>
      <c r="D219" s="228">
        <v>24005782</v>
      </c>
      <c r="E219" s="228">
        <v>5659570</v>
      </c>
      <c r="F219" s="228">
        <v>15247</v>
      </c>
      <c r="G219" s="228">
        <v>561344</v>
      </c>
      <c r="H219" s="228">
        <v>6512</v>
      </c>
      <c r="I219" s="228">
        <v>168021</v>
      </c>
    </row>
    <row r="220" spans="1:9" ht="13.5">
      <c r="A220" s="226" t="s">
        <v>434</v>
      </c>
      <c r="B220" s="228">
        <v>0</v>
      </c>
      <c r="C220" s="228">
        <v>0</v>
      </c>
      <c r="D220" s="228">
        <v>0</v>
      </c>
      <c r="E220" s="228">
        <v>0</v>
      </c>
      <c r="F220" s="228">
        <v>0</v>
      </c>
      <c r="G220" s="228">
        <v>0</v>
      </c>
      <c r="H220" s="228">
        <v>0</v>
      </c>
      <c r="I220" s="228">
        <v>0</v>
      </c>
    </row>
    <row r="221" spans="1:9" ht="13.5">
      <c r="A221" s="226" t="s">
        <v>435</v>
      </c>
      <c r="B221" s="228">
        <v>0</v>
      </c>
      <c r="C221" s="228">
        <v>0</v>
      </c>
      <c r="D221" s="228">
        <v>0</v>
      </c>
      <c r="E221" s="228">
        <v>0</v>
      </c>
      <c r="F221" s="228">
        <v>0</v>
      </c>
      <c r="G221" s="228">
        <v>0</v>
      </c>
      <c r="H221" s="228">
        <v>0</v>
      </c>
      <c r="I221" s="228">
        <v>0</v>
      </c>
    </row>
    <row r="222" spans="1:9" ht="13.5">
      <c r="A222" s="226" t="s">
        <v>436</v>
      </c>
      <c r="B222" s="228">
        <v>0</v>
      </c>
      <c r="C222" s="228">
        <v>0</v>
      </c>
      <c r="D222" s="228">
        <v>527453</v>
      </c>
      <c r="E222" s="228">
        <v>111533</v>
      </c>
      <c r="F222" s="228">
        <v>0</v>
      </c>
      <c r="G222" s="228">
        <v>0</v>
      </c>
      <c r="H222" s="228">
        <v>0</v>
      </c>
      <c r="I222" s="228">
        <v>0</v>
      </c>
    </row>
    <row r="223" spans="1:9" ht="13.5">
      <c r="A223" s="226" t="s">
        <v>437</v>
      </c>
      <c r="B223" s="228">
        <v>20872</v>
      </c>
      <c r="C223" s="228">
        <v>0</v>
      </c>
      <c r="D223" s="228">
        <v>0</v>
      </c>
      <c r="E223" s="228">
        <v>0</v>
      </c>
      <c r="F223" s="228">
        <v>0</v>
      </c>
      <c r="G223" s="228">
        <v>0</v>
      </c>
      <c r="H223" s="228">
        <v>0</v>
      </c>
      <c r="I223" s="228">
        <v>0</v>
      </c>
    </row>
    <row r="224" spans="1:9" ht="13.5">
      <c r="A224" s="226" t="s">
        <v>438</v>
      </c>
      <c r="B224" s="228">
        <v>82867186</v>
      </c>
      <c r="C224" s="228">
        <v>9339900</v>
      </c>
      <c r="D224" s="228">
        <v>23478329</v>
      </c>
      <c r="E224" s="228">
        <v>5548037</v>
      </c>
      <c r="F224" s="228">
        <v>15247</v>
      </c>
      <c r="G224" s="228">
        <v>561344</v>
      </c>
      <c r="H224" s="228">
        <v>6512</v>
      </c>
      <c r="I224" s="228">
        <v>168021</v>
      </c>
    </row>
    <row r="225" spans="1:9" ht="13.5">
      <c r="A225" s="226" t="s">
        <v>439</v>
      </c>
      <c r="B225" s="228">
        <v>4205620</v>
      </c>
      <c r="C225" s="228">
        <v>567774</v>
      </c>
      <c r="D225" s="228">
        <v>1263057</v>
      </c>
      <c r="E225" s="228">
        <v>206709</v>
      </c>
      <c r="F225" s="228">
        <v>867</v>
      </c>
      <c r="G225" s="228">
        <v>16825</v>
      </c>
      <c r="H225" s="228">
        <v>259</v>
      </c>
      <c r="I225" s="228">
        <v>3435</v>
      </c>
    </row>
    <row r="226" spans="1:9" ht="13.5">
      <c r="A226" s="226" t="s">
        <v>440</v>
      </c>
      <c r="B226" s="228">
        <v>0</v>
      </c>
      <c r="C226" s="228">
        <v>0</v>
      </c>
      <c r="D226" s="228">
        <v>0</v>
      </c>
      <c r="E226" s="228">
        <v>0</v>
      </c>
      <c r="F226" s="228">
        <v>0</v>
      </c>
      <c r="G226" s="228">
        <v>0</v>
      </c>
      <c r="H226" s="228">
        <v>0</v>
      </c>
      <c r="I226" s="228">
        <v>0</v>
      </c>
    </row>
    <row r="227" spans="1:9" ht="13.5">
      <c r="A227" s="226" t="s">
        <v>441</v>
      </c>
      <c r="B227" s="228">
        <v>702966</v>
      </c>
      <c r="C227" s="228">
        <v>187266</v>
      </c>
      <c r="D227" s="228">
        <v>95475</v>
      </c>
      <c r="E227" s="228">
        <v>21309</v>
      </c>
      <c r="F227" s="228">
        <v>0</v>
      </c>
      <c r="G227" s="228">
        <v>6509</v>
      </c>
      <c r="H227" s="228">
        <v>21</v>
      </c>
      <c r="I227" s="228">
        <v>3435</v>
      </c>
    </row>
    <row r="228" spans="1:9" ht="13.5">
      <c r="A228" s="226" t="s">
        <v>442</v>
      </c>
      <c r="B228" s="228">
        <v>3502654</v>
      </c>
      <c r="C228" s="228">
        <v>380508</v>
      </c>
      <c r="D228" s="228">
        <v>1167582</v>
      </c>
      <c r="E228" s="228">
        <v>185400</v>
      </c>
      <c r="F228" s="228">
        <v>867</v>
      </c>
      <c r="G228" s="228">
        <v>10316</v>
      </c>
      <c r="H228" s="228">
        <v>238</v>
      </c>
      <c r="I228" s="228">
        <v>0</v>
      </c>
    </row>
    <row r="229" spans="1:9" ht="13.5">
      <c r="A229" s="226" t="s">
        <v>443</v>
      </c>
      <c r="B229" s="228">
        <v>87093678</v>
      </c>
      <c r="C229" s="228">
        <v>9907674</v>
      </c>
      <c r="D229" s="228">
        <v>25268839</v>
      </c>
      <c r="E229" s="228">
        <v>5866279</v>
      </c>
      <c r="F229" s="228">
        <v>16114</v>
      </c>
      <c r="G229" s="228">
        <v>578169</v>
      </c>
      <c r="H229" s="228">
        <v>6771</v>
      </c>
      <c r="I229" s="228">
        <v>171456</v>
      </c>
    </row>
    <row r="230" spans="1:9" ht="13.5">
      <c r="A230" s="226" t="s">
        <v>444</v>
      </c>
      <c r="B230" s="228">
        <v>1282028</v>
      </c>
      <c r="C230" s="228">
        <v>0</v>
      </c>
      <c r="D230" s="228">
        <v>148781</v>
      </c>
      <c r="E230" s="228">
        <v>0</v>
      </c>
      <c r="F230" s="228">
        <v>0</v>
      </c>
      <c r="G230" s="228">
        <v>19193</v>
      </c>
      <c r="H230" s="228">
        <v>0</v>
      </c>
      <c r="I230" s="228">
        <v>0</v>
      </c>
    </row>
    <row r="231" spans="1:9" ht="13.5">
      <c r="A231" s="226" t="s">
        <v>445</v>
      </c>
      <c r="B231" s="228">
        <v>1282028</v>
      </c>
      <c r="C231" s="228">
        <v>0</v>
      </c>
      <c r="D231" s="228">
        <v>148781</v>
      </c>
      <c r="E231" s="228">
        <v>0</v>
      </c>
      <c r="F231" s="228">
        <v>0</v>
      </c>
      <c r="G231" s="228">
        <v>19193</v>
      </c>
      <c r="H231" s="228">
        <v>0</v>
      </c>
      <c r="I231" s="228">
        <v>0</v>
      </c>
    </row>
    <row r="232" spans="1:9" ht="13.5">
      <c r="A232" s="226" t="s">
        <v>446</v>
      </c>
      <c r="B232" s="228">
        <v>1282028</v>
      </c>
      <c r="C232" s="228">
        <v>0</v>
      </c>
      <c r="D232" s="228">
        <v>148781</v>
      </c>
      <c r="E232" s="228">
        <v>0</v>
      </c>
      <c r="F232" s="228">
        <v>0</v>
      </c>
      <c r="G232" s="228">
        <v>19193</v>
      </c>
      <c r="H232" s="228">
        <v>0</v>
      </c>
      <c r="I232" s="228">
        <v>0</v>
      </c>
    </row>
    <row r="233" spans="1:9" ht="13.5">
      <c r="A233" s="226" t="s">
        <v>447</v>
      </c>
      <c r="B233" s="228">
        <v>0</v>
      </c>
      <c r="C233" s="228">
        <v>0</v>
      </c>
      <c r="D233" s="228">
        <v>0</v>
      </c>
      <c r="E233" s="228">
        <v>0</v>
      </c>
      <c r="F233" s="228">
        <v>0</v>
      </c>
      <c r="G233" s="228">
        <v>0</v>
      </c>
      <c r="H233" s="228">
        <v>0</v>
      </c>
      <c r="I233" s="228">
        <v>0</v>
      </c>
    </row>
    <row r="234" spans="1:9" ht="13.5">
      <c r="A234" s="226" t="s">
        <v>448</v>
      </c>
      <c r="B234" s="228">
        <v>0</v>
      </c>
      <c r="C234" s="228">
        <v>0</v>
      </c>
      <c r="D234" s="228">
        <v>0</v>
      </c>
      <c r="E234" s="228">
        <v>0</v>
      </c>
      <c r="F234" s="228">
        <v>0</v>
      </c>
      <c r="G234" s="228">
        <v>0</v>
      </c>
      <c r="H234" s="228">
        <v>0</v>
      </c>
      <c r="I234" s="228">
        <v>0</v>
      </c>
    </row>
    <row r="235" spans="1:9" ht="13.5">
      <c r="A235" s="226" t="s">
        <v>449</v>
      </c>
      <c r="B235" s="228">
        <v>0</v>
      </c>
      <c r="C235" s="228">
        <v>0</v>
      </c>
      <c r="D235" s="228">
        <v>0</v>
      </c>
      <c r="E235" s="228">
        <v>0</v>
      </c>
      <c r="F235" s="228">
        <v>0</v>
      </c>
      <c r="G235" s="228">
        <v>0</v>
      </c>
      <c r="H235" s="228">
        <v>0</v>
      </c>
      <c r="I235" s="228">
        <v>0</v>
      </c>
    </row>
    <row r="236" spans="1:9" ht="13.5">
      <c r="A236" s="226" t="s">
        <v>450</v>
      </c>
      <c r="B236" s="228">
        <v>0</v>
      </c>
      <c r="C236" s="228">
        <v>0</v>
      </c>
      <c r="D236" s="228">
        <v>0</v>
      </c>
      <c r="E236" s="228">
        <v>0</v>
      </c>
      <c r="F236" s="228">
        <v>0</v>
      </c>
      <c r="G236" s="228">
        <v>0</v>
      </c>
      <c r="H236" s="228">
        <v>0</v>
      </c>
      <c r="I236" s="228">
        <v>0</v>
      </c>
    </row>
    <row r="237" spans="1:9" ht="13.5">
      <c r="A237" s="226" t="s">
        <v>451</v>
      </c>
      <c r="B237" s="228">
        <v>0</v>
      </c>
      <c r="C237" s="228">
        <v>0</v>
      </c>
      <c r="D237" s="228">
        <v>0</v>
      </c>
      <c r="E237" s="228">
        <v>0</v>
      </c>
      <c r="F237" s="228">
        <v>0</v>
      </c>
      <c r="G237" s="228">
        <v>0</v>
      </c>
      <c r="H237" s="228">
        <v>0</v>
      </c>
      <c r="I237" s="228">
        <v>0</v>
      </c>
    </row>
    <row r="238" spans="1:9" ht="13.5">
      <c r="A238" s="226" t="s">
        <v>452</v>
      </c>
      <c r="B238" s="228">
        <v>0</v>
      </c>
      <c r="C238" s="228">
        <v>0</v>
      </c>
      <c r="D238" s="228">
        <v>0</v>
      </c>
      <c r="E238" s="228">
        <v>0</v>
      </c>
      <c r="F238" s="228">
        <v>0</v>
      </c>
      <c r="G238" s="228">
        <v>0</v>
      </c>
      <c r="H238" s="228">
        <v>0</v>
      </c>
      <c r="I238" s="228">
        <v>0</v>
      </c>
    </row>
    <row r="239" spans="1:9" ht="13.5">
      <c r="A239" s="226" t="s">
        <v>453</v>
      </c>
      <c r="B239" s="228">
        <v>2198404</v>
      </c>
      <c r="C239" s="228">
        <v>1065082</v>
      </c>
      <c r="D239" s="228">
        <v>-549558</v>
      </c>
      <c r="E239" s="228">
        <v>965396</v>
      </c>
      <c r="F239" s="228">
        <v>3760</v>
      </c>
      <c r="G239" s="228">
        <v>-37110</v>
      </c>
      <c r="H239" s="228">
        <v>-2142</v>
      </c>
      <c r="I239" s="228">
        <v>61483</v>
      </c>
    </row>
    <row r="240" spans="1:9" ht="13.5">
      <c r="A240" s="226" t="s">
        <v>454</v>
      </c>
      <c r="B240" s="228">
        <v>627022</v>
      </c>
      <c r="C240" s="228">
        <v>227245</v>
      </c>
      <c r="D240" s="228">
        <v>671401</v>
      </c>
      <c r="E240" s="228">
        <v>323204</v>
      </c>
      <c r="F240" s="228">
        <v>0</v>
      </c>
      <c r="G240" s="228">
        <v>0</v>
      </c>
      <c r="H240" s="228">
        <v>0</v>
      </c>
      <c r="I240" s="228">
        <v>58484</v>
      </c>
    </row>
    <row r="241" spans="1:9" ht="13.5">
      <c r="A241" s="226" t="s">
        <v>455</v>
      </c>
      <c r="B241" s="228">
        <v>0</v>
      </c>
      <c r="C241" s="228">
        <v>0</v>
      </c>
      <c r="D241" s="228">
        <v>0</v>
      </c>
      <c r="E241" s="228">
        <v>0</v>
      </c>
      <c r="F241" s="228">
        <v>0</v>
      </c>
      <c r="G241" s="228">
        <v>0</v>
      </c>
      <c r="H241" s="228">
        <v>0</v>
      </c>
      <c r="I241" s="228">
        <v>0</v>
      </c>
    </row>
    <row r="242" spans="1:9" ht="13.5">
      <c r="A242" s="226" t="s">
        <v>456</v>
      </c>
      <c r="B242" s="228">
        <v>0</v>
      </c>
      <c r="C242" s="228">
        <v>0</v>
      </c>
      <c r="D242" s="228">
        <v>0</v>
      </c>
      <c r="E242" s="228">
        <v>0</v>
      </c>
      <c r="F242" s="228">
        <v>0</v>
      </c>
      <c r="G242" s="228">
        <v>0</v>
      </c>
      <c r="H242" s="228">
        <v>0</v>
      </c>
      <c r="I242" s="228">
        <v>0</v>
      </c>
    </row>
    <row r="243" spans="1:9" ht="13.5">
      <c r="A243" s="226" t="s">
        <v>457</v>
      </c>
      <c r="B243" s="228">
        <v>0</v>
      </c>
      <c r="C243" s="228">
        <v>0</v>
      </c>
      <c r="D243" s="228">
        <v>0</v>
      </c>
      <c r="E243" s="228">
        <v>0</v>
      </c>
      <c r="F243" s="228">
        <v>0</v>
      </c>
      <c r="G243" s="228">
        <v>0</v>
      </c>
      <c r="H243" s="228">
        <v>0</v>
      </c>
      <c r="I243" s="228">
        <v>0</v>
      </c>
    </row>
    <row r="244" spans="1:9" ht="13.5">
      <c r="A244" s="226" t="s">
        <v>458</v>
      </c>
      <c r="B244" s="228">
        <v>0</v>
      </c>
      <c r="C244" s="228">
        <v>0</v>
      </c>
      <c r="D244" s="228">
        <v>0</v>
      </c>
      <c r="E244" s="228">
        <v>0</v>
      </c>
      <c r="F244" s="228">
        <v>0</v>
      </c>
      <c r="G244" s="228">
        <v>0</v>
      </c>
      <c r="H244" s="228">
        <v>0</v>
      </c>
      <c r="I244" s="228">
        <v>0</v>
      </c>
    </row>
    <row r="245" spans="1:9" ht="13.5">
      <c r="A245" s="226" t="s">
        <v>459</v>
      </c>
      <c r="B245" s="228">
        <v>627022</v>
      </c>
      <c r="C245" s="228">
        <v>227245</v>
      </c>
      <c r="D245" s="228">
        <v>671401</v>
      </c>
      <c r="E245" s="228">
        <v>323204</v>
      </c>
      <c r="F245" s="228">
        <v>0</v>
      </c>
      <c r="G245" s="228">
        <v>0</v>
      </c>
      <c r="H245" s="228">
        <v>0</v>
      </c>
      <c r="I245" s="228">
        <v>58484</v>
      </c>
    </row>
    <row r="246" spans="1:9" ht="13.5">
      <c r="A246" s="226" t="s">
        <v>460</v>
      </c>
      <c r="B246" s="228">
        <v>1571382</v>
      </c>
      <c r="C246" s="228">
        <v>837837</v>
      </c>
      <c r="D246" s="228">
        <v>-1220959</v>
      </c>
      <c r="E246" s="228">
        <v>642192</v>
      </c>
      <c r="F246" s="228">
        <v>3760</v>
      </c>
      <c r="G246" s="228">
        <v>-37110</v>
      </c>
      <c r="H246" s="228">
        <v>-2142</v>
      </c>
      <c r="I246" s="228">
        <v>2999</v>
      </c>
    </row>
    <row r="247" spans="1:9" ht="13.5">
      <c r="A247" s="226" t="s">
        <v>461</v>
      </c>
      <c r="B247" s="228">
        <v>0</v>
      </c>
      <c r="C247" s="228">
        <v>0</v>
      </c>
      <c r="D247" s="228">
        <v>0</v>
      </c>
      <c r="E247" s="228">
        <v>0</v>
      </c>
      <c r="F247" s="228">
        <v>0</v>
      </c>
      <c r="G247" s="228">
        <v>0</v>
      </c>
      <c r="H247" s="228">
        <v>0</v>
      </c>
      <c r="I247" s="228">
        <v>0</v>
      </c>
    </row>
    <row r="248" spans="1:9" ht="13.5">
      <c r="A248" s="226" t="s">
        <v>462</v>
      </c>
      <c r="B248" s="228">
        <v>0</v>
      </c>
      <c r="C248" s="228">
        <v>0</v>
      </c>
      <c r="D248" s="228">
        <v>0</v>
      </c>
      <c r="E248" s="228">
        <v>0</v>
      </c>
      <c r="F248" s="228">
        <v>0</v>
      </c>
      <c r="G248" s="228">
        <v>0</v>
      </c>
      <c r="H248" s="228">
        <v>0</v>
      </c>
      <c r="I248" s="228">
        <v>0</v>
      </c>
    </row>
    <row r="249" spans="1:9" ht="13.5">
      <c r="A249" s="226" t="s">
        <v>463</v>
      </c>
      <c r="B249" s="228">
        <v>0</v>
      </c>
      <c r="C249" s="228">
        <v>0</v>
      </c>
      <c r="D249" s="228">
        <v>0</v>
      </c>
      <c r="E249" s="228">
        <v>0</v>
      </c>
      <c r="F249" s="228">
        <v>0</v>
      </c>
      <c r="G249" s="228">
        <v>0</v>
      </c>
      <c r="H249" s="228">
        <v>0</v>
      </c>
      <c r="I249" s="228">
        <v>0</v>
      </c>
    </row>
    <row r="250" spans="1:9" ht="13.5">
      <c r="A250" s="226" t="s">
        <v>464</v>
      </c>
      <c r="B250" s="228">
        <v>0</v>
      </c>
      <c r="C250" s="228">
        <v>0</v>
      </c>
      <c r="D250" s="228">
        <v>0</v>
      </c>
      <c r="E250" s="228">
        <v>0</v>
      </c>
      <c r="F250" s="228">
        <v>0</v>
      </c>
      <c r="G250" s="228">
        <v>0</v>
      </c>
      <c r="H250" s="228">
        <v>0</v>
      </c>
      <c r="I250" s="228">
        <v>0</v>
      </c>
    </row>
    <row r="251" spans="1:9" ht="13.5">
      <c r="A251" s="226" t="s">
        <v>465</v>
      </c>
      <c r="B251" s="228">
        <v>1571382</v>
      </c>
      <c r="C251" s="228">
        <v>837837</v>
      </c>
      <c r="D251" s="228">
        <v>0</v>
      </c>
      <c r="E251" s="228">
        <v>642192</v>
      </c>
      <c r="F251" s="228">
        <v>3760</v>
      </c>
      <c r="G251" s="228">
        <v>0</v>
      </c>
      <c r="H251" s="228">
        <v>0</v>
      </c>
      <c r="I251" s="228">
        <v>2999</v>
      </c>
    </row>
    <row r="252" spans="1:9" ht="13.5">
      <c r="A252" s="226" t="s">
        <v>466</v>
      </c>
      <c r="B252" s="228">
        <v>0</v>
      </c>
      <c r="C252" s="228">
        <v>0</v>
      </c>
      <c r="D252" s="228">
        <v>1220959</v>
      </c>
      <c r="E252" s="228">
        <v>0</v>
      </c>
      <c r="F252" s="228">
        <v>0</v>
      </c>
      <c r="G252" s="228">
        <v>37110</v>
      </c>
      <c r="H252" s="228">
        <v>2142</v>
      </c>
      <c r="I252" s="228">
        <v>0</v>
      </c>
    </row>
    <row r="253" spans="1:9" ht="13.5">
      <c r="A253" s="226" t="s">
        <v>467</v>
      </c>
      <c r="B253" s="228">
        <v>1311820</v>
      </c>
      <c r="C253" s="228">
        <v>68079</v>
      </c>
      <c r="D253" s="228">
        <v>392303</v>
      </c>
      <c r="E253" s="228">
        <v>30846</v>
      </c>
      <c r="F253" s="228">
        <v>0</v>
      </c>
      <c r="G253" s="228">
        <v>0</v>
      </c>
      <c r="H253" s="228">
        <v>0</v>
      </c>
      <c r="I253" s="228">
        <v>0</v>
      </c>
    </row>
    <row r="254" spans="1:9" ht="13.5">
      <c r="A254" s="226" t="s">
        <v>468</v>
      </c>
      <c r="B254" s="228">
        <v>0</v>
      </c>
      <c r="C254" s="228">
        <v>0</v>
      </c>
      <c r="D254" s="228">
        <v>0</v>
      </c>
      <c r="E254" s="228">
        <v>0</v>
      </c>
      <c r="F254" s="228">
        <v>109</v>
      </c>
      <c r="G254" s="228">
        <v>2270</v>
      </c>
      <c r="H254" s="228">
        <v>210</v>
      </c>
      <c r="I254" s="228">
        <v>2500</v>
      </c>
    </row>
    <row r="255" spans="1:9" ht="13.5">
      <c r="A255" s="226" t="s">
        <v>469</v>
      </c>
      <c r="B255" s="228">
        <v>3480432</v>
      </c>
      <c r="C255" s="228">
        <v>1065082</v>
      </c>
      <c r="D255" s="228">
        <v>-400777</v>
      </c>
      <c r="E255" s="228">
        <v>965396</v>
      </c>
      <c r="F255" s="228">
        <v>3760</v>
      </c>
      <c r="G255" s="228">
        <v>-17917</v>
      </c>
      <c r="H255" s="228">
        <v>-2142</v>
      </c>
      <c r="I255" s="228">
        <v>61483</v>
      </c>
    </row>
    <row r="256" spans="1:9" ht="13.5">
      <c r="A256" s="226" t="s">
        <v>470</v>
      </c>
      <c r="B256" s="228">
        <v>90574110</v>
      </c>
      <c r="C256" s="228">
        <v>10972756</v>
      </c>
      <c r="D256" s="228">
        <v>24868062</v>
      </c>
      <c r="E256" s="228">
        <v>6831675</v>
      </c>
      <c r="F256" s="228">
        <v>19874</v>
      </c>
      <c r="G256" s="228">
        <v>560252</v>
      </c>
      <c r="H256" s="228">
        <v>4629</v>
      </c>
      <c r="I256" s="228">
        <v>232939</v>
      </c>
    </row>
    <row r="257" spans="1:9" ht="13.5">
      <c r="A257" s="226" t="s">
        <v>471</v>
      </c>
      <c r="B257" s="228">
        <v>0</v>
      </c>
      <c r="C257" s="228">
        <v>0</v>
      </c>
      <c r="D257" s="228">
        <v>0</v>
      </c>
      <c r="E257" s="228">
        <v>0</v>
      </c>
      <c r="F257" s="228">
        <v>0</v>
      </c>
      <c r="G257" s="228">
        <v>0</v>
      </c>
      <c r="H257" s="228">
        <v>0</v>
      </c>
      <c r="I257" s="228">
        <v>0</v>
      </c>
    </row>
    <row r="258" spans="1:9" ht="13.5">
      <c r="A258" s="226" t="s">
        <v>472</v>
      </c>
      <c r="B258" s="228">
        <v>3307552</v>
      </c>
      <c r="C258" s="228">
        <v>456513</v>
      </c>
      <c r="D258" s="228">
        <v>1063566</v>
      </c>
      <c r="E258" s="228">
        <v>149050</v>
      </c>
      <c r="F258" s="228">
        <v>0</v>
      </c>
      <c r="G258" s="228">
        <v>0</v>
      </c>
      <c r="H258" s="228">
        <v>0</v>
      </c>
      <c r="I258" s="228">
        <v>0</v>
      </c>
    </row>
    <row r="259" spans="1:9" ht="13.5">
      <c r="A259" s="226" t="s">
        <v>473</v>
      </c>
      <c r="B259" s="228">
        <v>3222708</v>
      </c>
      <c r="C259" s="228">
        <v>417413</v>
      </c>
      <c r="D259" s="228">
        <v>1027966</v>
      </c>
      <c r="E259" s="228">
        <v>149050</v>
      </c>
      <c r="F259" s="228">
        <v>0</v>
      </c>
      <c r="G259" s="228">
        <v>0</v>
      </c>
      <c r="H259" s="228">
        <v>0</v>
      </c>
      <c r="I259" s="228">
        <v>0</v>
      </c>
    </row>
    <row r="260" spans="1:9" ht="13.5">
      <c r="A260" s="226" t="s">
        <v>474</v>
      </c>
      <c r="B260" s="228">
        <v>1344844</v>
      </c>
      <c r="C260" s="228">
        <v>73086</v>
      </c>
      <c r="D260" s="228">
        <v>405105</v>
      </c>
      <c r="E260" s="228">
        <v>32657</v>
      </c>
      <c r="F260" s="228">
        <v>0</v>
      </c>
      <c r="G260" s="228">
        <v>0</v>
      </c>
      <c r="H260" s="228">
        <v>0</v>
      </c>
      <c r="I260" s="228">
        <v>0</v>
      </c>
    </row>
    <row r="261" spans="1:9" ht="13.5">
      <c r="A261" s="226" t="s">
        <v>475</v>
      </c>
      <c r="B261" s="228">
        <v>0</v>
      </c>
      <c r="C261" s="228">
        <v>0</v>
      </c>
      <c r="D261" s="228">
        <v>0</v>
      </c>
      <c r="E261" s="228">
        <v>0</v>
      </c>
      <c r="F261" s="228">
        <v>0</v>
      </c>
      <c r="G261" s="228">
        <v>0</v>
      </c>
      <c r="H261" s="228">
        <v>0</v>
      </c>
      <c r="I261" s="228">
        <v>0</v>
      </c>
    </row>
    <row r="262" spans="1:9" ht="13.5">
      <c r="A262" s="226" t="s">
        <v>476</v>
      </c>
      <c r="B262" s="228">
        <v>0</v>
      </c>
      <c r="C262" s="228">
        <v>0</v>
      </c>
      <c r="D262" s="228">
        <v>0</v>
      </c>
      <c r="E262" s="228">
        <v>0</v>
      </c>
      <c r="F262" s="228">
        <v>0</v>
      </c>
      <c r="G262" s="228">
        <v>0</v>
      </c>
      <c r="H262" s="228">
        <v>0</v>
      </c>
      <c r="I262" s="228">
        <v>0</v>
      </c>
    </row>
    <row r="263" spans="1:9" ht="13.5">
      <c r="A263" s="226" t="s">
        <v>477</v>
      </c>
      <c r="B263" s="228">
        <v>0</v>
      </c>
      <c r="C263" s="228">
        <v>0</v>
      </c>
      <c r="D263" s="228">
        <v>0</v>
      </c>
      <c r="E263" s="228">
        <v>0</v>
      </c>
      <c r="F263" s="228">
        <v>0</v>
      </c>
      <c r="G263" s="228">
        <v>0</v>
      </c>
      <c r="H263" s="228">
        <v>0</v>
      </c>
      <c r="I263" s="228">
        <v>0</v>
      </c>
    </row>
    <row r="264" spans="1:9" ht="13.5">
      <c r="A264" s="226" t="s">
        <v>235</v>
      </c>
      <c r="B264" s="228">
        <v>0</v>
      </c>
      <c r="C264" s="228">
        <v>0</v>
      </c>
      <c r="D264" s="228">
        <v>0</v>
      </c>
      <c r="E264" s="228">
        <v>0</v>
      </c>
      <c r="F264" s="228">
        <v>109</v>
      </c>
      <c r="G264" s="228">
        <v>1883</v>
      </c>
      <c r="H264" s="228">
        <v>210</v>
      </c>
      <c r="I264" s="228">
        <v>2118</v>
      </c>
    </row>
    <row r="265" spans="1:9" ht="13.5">
      <c r="A265" s="226" t="s">
        <v>236</v>
      </c>
      <c r="B265" s="228">
        <v>684800</v>
      </c>
      <c r="C265" s="228">
        <v>89700</v>
      </c>
      <c r="D265" s="228">
        <v>118400</v>
      </c>
      <c r="E265" s="228">
        <v>12100</v>
      </c>
      <c r="F265" s="228">
        <v>0</v>
      </c>
      <c r="G265" s="228">
        <v>19900</v>
      </c>
      <c r="H265" s="228">
        <v>0</v>
      </c>
      <c r="I265" s="228">
        <v>0</v>
      </c>
    </row>
    <row r="266" spans="1:9" ht="13.5">
      <c r="A266" s="226" t="s">
        <v>237</v>
      </c>
      <c r="B266" s="228">
        <v>405400</v>
      </c>
      <c r="C266" s="228">
        <v>89700</v>
      </c>
      <c r="D266" s="228">
        <v>50500</v>
      </c>
      <c r="E266" s="228">
        <v>2600</v>
      </c>
      <c r="F266" s="228">
        <v>0</v>
      </c>
      <c r="G266" s="228">
        <v>19900</v>
      </c>
      <c r="H266" s="228">
        <v>0</v>
      </c>
      <c r="I266" s="228">
        <v>0</v>
      </c>
    </row>
    <row r="267" spans="1:9" ht="13.5">
      <c r="A267" s="226" t="s">
        <v>238</v>
      </c>
      <c r="B267" s="228">
        <v>279400</v>
      </c>
      <c r="C267" s="228">
        <v>0</v>
      </c>
      <c r="D267" s="228">
        <v>67900</v>
      </c>
      <c r="E267" s="228">
        <v>9500</v>
      </c>
      <c r="F267" s="228">
        <v>0</v>
      </c>
      <c r="G267" s="228">
        <v>0</v>
      </c>
      <c r="H267" s="228">
        <v>0</v>
      </c>
      <c r="I267" s="228">
        <v>0</v>
      </c>
    </row>
    <row r="268" spans="1:9" ht="13.5">
      <c r="A268" s="226" t="s">
        <v>478</v>
      </c>
      <c r="B268" s="228">
        <v>0</v>
      </c>
      <c r="C268" s="228">
        <v>0</v>
      </c>
      <c r="D268" s="228">
        <v>0</v>
      </c>
      <c r="E268" s="228">
        <v>0</v>
      </c>
      <c r="F268" s="228">
        <v>0</v>
      </c>
      <c r="G268" s="228">
        <v>0</v>
      </c>
      <c r="H268" s="228">
        <v>0</v>
      </c>
      <c r="I268" s="228">
        <v>0</v>
      </c>
    </row>
    <row r="269" spans="1:9" ht="13.5">
      <c r="A269" s="226" t="s">
        <v>479</v>
      </c>
      <c r="B269" s="228">
        <v>0</v>
      </c>
      <c r="C269" s="228">
        <v>0</v>
      </c>
      <c r="D269" s="228">
        <v>0</v>
      </c>
      <c r="E269" s="228">
        <v>0</v>
      </c>
      <c r="F269" s="228">
        <v>0</v>
      </c>
      <c r="G269" s="228">
        <v>0</v>
      </c>
      <c r="H269" s="228">
        <v>0</v>
      </c>
      <c r="I269" s="228">
        <v>0</v>
      </c>
    </row>
    <row r="270" spans="1:9" ht="13.5">
      <c r="A270" s="226" t="s">
        <v>480</v>
      </c>
      <c r="B270" s="228">
        <v>0</v>
      </c>
      <c r="C270" s="228">
        <v>0</v>
      </c>
      <c r="D270" s="228">
        <v>0</v>
      </c>
      <c r="E270" s="228">
        <v>0</v>
      </c>
      <c r="F270" s="228">
        <v>0</v>
      </c>
      <c r="G270" s="228">
        <v>0</v>
      </c>
      <c r="H270" s="228">
        <v>0</v>
      </c>
      <c r="I270" s="228">
        <v>0</v>
      </c>
    </row>
    <row r="271" spans="1:9" ht="13.5">
      <c r="A271" s="226" t="s">
        <v>481</v>
      </c>
      <c r="B271" s="228">
        <v>679974</v>
      </c>
      <c r="C271" s="228">
        <v>14833</v>
      </c>
      <c r="D271" s="228">
        <v>265418</v>
      </c>
      <c r="E271" s="228">
        <v>1223</v>
      </c>
      <c r="F271" s="228">
        <v>284</v>
      </c>
      <c r="G271" s="228">
        <v>153</v>
      </c>
      <c r="H271" s="228">
        <v>79</v>
      </c>
      <c r="I271" s="228">
        <v>0</v>
      </c>
    </row>
    <row r="272" spans="1:9" ht="13.5">
      <c r="A272" s="226" t="s">
        <v>482</v>
      </c>
      <c r="B272" s="228">
        <v>0</v>
      </c>
      <c r="C272" s="228">
        <v>0</v>
      </c>
      <c r="D272" s="228">
        <v>0</v>
      </c>
      <c r="E272" s="228">
        <v>0</v>
      </c>
      <c r="F272" s="228">
        <v>0</v>
      </c>
      <c r="G272" s="228">
        <v>0</v>
      </c>
      <c r="H272" s="228">
        <v>0</v>
      </c>
      <c r="I272" s="228">
        <v>0</v>
      </c>
    </row>
    <row r="273" spans="1:9" ht="13.5">
      <c r="A273" s="226" t="s">
        <v>483</v>
      </c>
      <c r="B273" s="228">
        <v>202723</v>
      </c>
      <c r="C273" s="228">
        <v>83451</v>
      </c>
      <c r="D273" s="228">
        <v>0</v>
      </c>
      <c r="E273" s="228">
        <v>0</v>
      </c>
      <c r="F273" s="228">
        <v>0</v>
      </c>
      <c r="G273" s="228">
        <v>0</v>
      </c>
      <c r="H273" s="228">
        <v>0</v>
      </c>
      <c r="I273" s="228">
        <v>0</v>
      </c>
    </row>
    <row r="274" spans="1:9" ht="13.5">
      <c r="A274" s="226" t="s">
        <v>484</v>
      </c>
      <c r="B274" s="228">
        <v>0</v>
      </c>
      <c r="C274" s="228">
        <v>0</v>
      </c>
      <c r="D274" s="228">
        <v>0</v>
      </c>
      <c r="E274" s="228">
        <v>0</v>
      </c>
      <c r="F274" s="228">
        <v>0</v>
      </c>
      <c r="G274" s="228">
        <v>0</v>
      </c>
      <c r="H274" s="228">
        <v>0</v>
      </c>
      <c r="I274" s="228">
        <v>0</v>
      </c>
    </row>
    <row r="275" spans="1:9" ht="13.5">
      <c r="A275" s="226" t="s">
        <v>485</v>
      </c>
      <c r="B275" s="228">
        <v>54863</v>
      </c>
      <c r="C275" s="228">
        <v>21584</v>
      </c>
      <c r="D275" s="228">
        <v>5098</v>
      </c>
      <c r="E275" s="228">
        <v>2001</v>
      </c>
      <c r="F275" s="228">
        <v>0</v>
      </c>
      <c r="G275" s="228">
        <v>3678</v>
      </c>
      <c r="H275" s="228">
        <v>0</v>
      </c>
      <c r="I275" s="228">
        <v>0</v>
      </c>
    </row>
    <row r="276" spans="1:9" ht="13.5">
      <c r="A276" s="226" t="s">
        <v>486</v>
      </c>
      <c r="B276" s="228">
        <v>0</v>
      </c>
      <c r="C276" s="228">
        <v>0</v>
      </c>
      <c r="D276" s="228">
        <v>0</v>
      </c>
      <c r="E276" s="228">
        <v>76</v>
      </c>
      <c r="F276" s="228">
        <v>0</v>
      </c>
      <c r="G276" s="228">
        <v>3970</v>
      </c>
      <c r="H276" s="228">
        <v>0</v>
      </c>
      <c r="I276" s="228">
        <v>0</v>
      </c>
    </row>
    <row r="277" spans="1:9" ht="13.5">
      <c r="A277" s="226" t="s">
        <v>487</v>
      </c>
      <c r="B277" s="228">
        <v>1622360</v>
      </c>
      <c r="C277" s="228">
        <v>209568</v>
      </c>
      <c r="D277" s="228">
        <v>388916</v>
      </c>
      <c r="E277" s="228">
        <v>15400</v>
      </c>
      <c r="F277" s="228">
        <v>284</v>
      </c>
      <c r="G277" s="228">
        <v>27701</v>
      </c>
      <c r="H277" s="228">
        <v>79</v>
      </c>
      <c r="I277" s="228">
        <v>0</v>
      </c>
    </row>
    <row r="278" spans="1:9" ht="13.5">
      <c r="A278" s="226" t="s">
        <v>488</v>
      </c>
      <c r="B278" s="228">
        <v>50634</v>
      </c>
      <c r="C278" s="228">
        <v>0</v>
      </c>
      <c r="D278" s="228">
        <v>21710</v>
      </c>
      <c r="E278" s="228">
        <v>0</v>
      </c>
      <c r="F278" s="228">
        <v>0</v>
      </c>
      <c r="G278" s="228">
        <v>0</v>
      </c>
      <c r="H278" s="228">
        <v>0</v>
      </c>
      <c r="I278" s="228">
        <v>0</v>
      </c>
    </row>
    <row r="279" spans="1:9" ht="13.5">
      <c r="A279" s="226" t="s">
        <v>489</v>
      </c>
      <c r="B279" s="228">
        <v>0</v>
      </c>
      <c r="C279" s="228">
        <v>0</v>
      </c>
      <c r="D279" s="228">
        <v>0</v>
      </c>
      <c r="E279" s="228">
        <v>0</v>
      </c>
      <c r="F279" s="228">
        <v>0</v>
      </c>
      <c r="G279" s="228">
        <v>0</v>
      </c>
      <c r="H279" s="228">
        <v>0</v>
      </c>
      <c r="I279" s="228">
        <v>0</v>
      </c>
    </row>
    <row r="280" spans="1:9" ht="13.5">
      <c r="A280" s="226" t="s">
        <v>490</v>
      </c>
      <c r="B280" s="228">
        <v>1571726</v>
      </c>
      <c r="C280" s="228">
        <v>209568</v>
      </c>
      <c r="D280" s="228">
        <v>367206</v>
      </c>
      <c r="E280" s="228">
        <v>15400</v>
      </c>
      <c r="F280" s="228">
        <v>284</v>
      </c>
      <c r="G280" s="228">
        <v>27701</v>
      </c>
      <c r="H280" s="228">
        <v>79</v>
      </c>
      <c r="I280" s="228">
        <v>0</v>
      </c>
    </row>
    <row r="281" spans="1:9" ht="13.5">
      <c r="A281" s="226" t="s">
        <v>491</v>
      </c>
      <c r="B281" s="228">
        <v>684878</v>
      </c>
      <c r="C281" s="228">
        <v>230246</v>
      </c>
      <c r="D281" s="228">
        <v>88276</v>
      </c>
      <c r="E281" s="228">
        <v>3690</v>
      </c>
      <c r="F281" s="228">
        <v>0</v>
      </c>
      <c r="G281" s="228">
        <v>26617</v>
      </c>
      <c r="H281" s="228">
        <v>0</v>
      </c>
      <c r="I281" s="228">
        <v>0</v>
      </c>
    </row>
    <row r="282" spans="1:9" ht="13.5">
      <c r="A282" s="226" t="s">
        <v>492</v>
      </c>
      <c r="B282" s="228">
        <v>19804</v>
      </c>
      <c r="C282" s="228">
        <v>6603</v>
      </c>
      <c r="D282" s="228">
        <v>6603</v>
      </c>
      <c r="E282" s="228">
        <v>0</v>
      </c>
      <c r="F282" s="228">
        <v>0</v>
      </c>
      <c r="G282" s="228">
        <v>6599</v>
      </c>
      <c r="H282" s="228">
        <v>0</v>
      </c>
      <c r="I282" s="228">
        <v>0</v>
      </c>
    </row>
    <row r="283" spans="1:9" ht="13.5">
      <c r="A283" s="226" t="s">
        <v>493</v>
      </c>
      <c r="B283" s="228">
        <v>0</v>
      </c>
      <c r="C283" s="228">
        <v>0</v>
      </c>
      <c r="D283" s="228">
        <v>0</v>
      </c>
      <c r="E283" s="228">
        <v>0</v>
      </c>
      <c r="F283" s="228">
        <v>0</v>
      </c>
      <c r="G283" s="228">
        <v>0</v>
      </c>
      <c r="H283" s="228">
        <v>0</v>
      </c>
      <c r="I283" s="228">
        <v>0</v>
      </c>
    </row>
    <row r="284" spans="1:9" ht="13.5">
      <c r="A284" s="226" t="s">
        <v>494</v>
      </c>
      <c r="B284" s="228">
        <v>354154</v>
      </c>
      <c r="C284" s="228">
        <v>166902</v>
      </c>
      <c r="D284" s="228">
        <v>0</v>
      </c>
      <c r="E284" s="228">
        <v>0</v>
      </c>
      <c r="F284" s="228">
        <v>0</v>
      </c>
      <c r="G284" s="228">
        <v>0</v>
      </c>
      <c r="H284" s="228">
        <v>0</v>
      </c>
      <c r="I284" s="228">
        <v>0</v>
      </c>
    </row>
    <row r="285" spans="1:9" ht="13.5">
      <c r="A285" s="226" t="s">
        <v>495</v>
      </c>
      <c r="B285" s="228">
        <v>177077</v>
      </c>
      <c r="C285" s="228">
        <v>83451</v>
      </c>
      <c r="D285" s="228">
        <v>0</v>
      </c>
      <c r="E285" s="228">
        <v>0</v>
      </c>
      <c r="F285" s="228">
        <v>0</v>
      </c>
      <c r="G285" s="228">
        <v>0</v>
      </c>
      <c r="H285" s="228">
        <v>0</v>
      </c>
      <c r="I285" s="228">
        <v>0</v>
      </c>
    </row>
    <row r="286" spans="1:9" ht="13.5">
      <c r="A286" s="226" t="s">
        <v>496</v>
      </c>
      <c r="B286" s="228">
        <v>330724</v>
      </c>
      <c r="C286" s="228">
        <v>63344</v>
      </c>
      <c r="D286" s="228">
        <v>88276</v>
      </c>
      <c r="E286" s="228">
        <v>3690</v>
      </c>
      <c r="F286" s="228">
        <v>0</v>
      </c>
      <c r="G286" s="228">
        <v>26617</v>
      </c>
      <c r="H286" s="228">
        <v>0</v>
      </c>
      <c r="I286" s="228">
        <v>0</v>
      </c>
    </row>
    <row r="287" spans="1:9" ht="13.5">
      <c r="A287" s="226" t="s">
        <v>497</v>
      </c>
      <c r="B287" s="228">
        <v>288179</v>
      </c>
      <c r="C287" s="228">
        <v>45349</v>
      </c>
      <c r="D287" s="228">
        <v>64390</v>
      </c>
      <c r="E287" s="228">
        <v>2600</v>
      </c>
      <c r="F287" s="228">
        <v>0</v>
      </c>
      <c r="G287" s="228">
        <v>19900</v>
      </c>
      <c r="H287" s="228">
        <v>0</v>
      </c>
      <c r="I287" s="228">
        <v>0</v>
      </c>
    </row>
    <row r="288" spans="1:9" ht="13.5">
      <c r="A288" s="226" t="s">
        <v>498</v>
      </c>
      <c r="B288" s="228">
        <v>0</v>
      </c>
      <c r="C288" s="228">
        <v>56400</v>
      </c>
      <c r="D288" s="228">
        <v>0</v>
      </c>
      <c r="E288" s="228">
        <v>1300</v>
      </c>
      <c r="F288" s="228">
        <v>0</v>
      </c>
      <c r="G288" s="228">
        <v>0</v>
      </c>
      <c r="H288" s="228">
        <v>0</v>
      </c>
      <c r="I288" s="228">
        <v>0</v>
      </c>
    </row>
    <row r="289" spans="1:9" ht="13.5">
      <c r="A289" s="226" t="s">
        <v>499</v>
      </c>
      <c r="B289" s="228">
        <v>465256</v>
      </c>
      <c r="C289" s="228">
        <v>72400</v>
      </c>
      <c r="D289" s="228">
        <v>64390</v>
      </c>
      <c r="E289" s="228">
        <v>1300</v>
      </c>
      <c r="F289" s="228">
        <v>0</v>
      </c>
      <c r="G289" s="228">
        <v>19900</v>
      </c>
      <c r="H289" s="228">
        <v>0</v>
      </c>
      <c r="I289" s="228">
        <v>0</v>
      </c>
    </row>
    <row r="290" spans="1:9" ht="13.5">
      <c r="A290" s="226" t="s">
        <v>500</v>
      </c>
      <c r="B290" s="228">
        <v>0</v>
      </c>
      <c r="C290" s="228">
        <v>0</v>
      </c>
      <c r="D290" s="228">
        <v>0</v>
      </c>
      <c r="E290" s="228">
        <v>0</v>
      </c>
      <c r="F290" s="228">
        <v>0</v>
      </c>
      <c r="G290" s="228">
        <v>0</v>
      </c>
      <c r="H290" s="228">
        <v>0</v>
      </c>
      <c r="I290" s="228">
        <v>0</v>
      </c>
    </row>
    <row r="291" spans="1:9" ht="13.5">
      <c r="A291" s="226" t="s">
        <v>501</v>
      </c>
      <c r="B291" s="228">
        <v>177077</v>
      </c>
      <c r="C291" s="228">
        <v>83451</v>
      </c>
      <c r="D291" s="228">
        <v>0</v>
      </c>
      <c r="E291" s="228">
        <v>0</v>
      </c>
      <c r="F291" s="228">
        <v>0</v>
      </c>
      <c r="G291" s="228">
        <v>0</v>
      </c>
      <c r="H291" s="228">
        <v>0</v>
      </c>
      <c r="I291" s="228">
        <v>0</v>
      </c>
    </row>
    <row r="292" spans="1:9" ht="13.5">
      <c r="A292" s="226" t="s">
        <v>502</v>
      </c>
      <c r="B292" s="228">
        <v>0</v>
      </c>
      <c r="C292" s="228">
        <v>0</v>
      </c>
      <c r="D292" s="228">
        <v>0</v>
      </c>
      <c r="E292" s="228">
        <v>0</v>
      </c>
      <c r="F292" s="228">
        <v>0</v>
      </c>
      <c r="G292" s="228">
        <v>0</v>
      </c>
      <c r="H292" s="228">
        <v>0</v>
      </c>
      <c r="I292" s="228">
        <v>0</v>
      </c>
    </row>
    <row r="293" spans="1:9" ht="13.5">
      <c r="A293" s="226" t="s">
        <v>503</v>
      </c>
      <c r="B293" s="228">
        <v>28698</v>
      </c>
      <c r="C293" s="228">
        <v>17842</v>
      </c>
      <c r="D293" s="228">
        <v>5098</v>
      </c>
      <c r="E293" s="228">
        <v>1090</v>
      </c>
      <c r="F293" s="228">
        <v>0</v>
      </c>
      <c r="G293" s="228">
        <v>3678</v>
      </c>
      <c r="H293" s="228">
        <v>0</v>
      </c>
      <c r="I293" s="228">
        <v>0</v>
      </c>
    </row>
    <row r="294" spans="1:9" ht="13.5">
      <c r="A294" s="226" t="s">
        <v>504</v>
      </c>
      <c r="B294" s="228">
        <v>458</v>
      </c>
      <c r="C294" s="228">
        <v>153</v>
      </c>
      <c r="D294" s="228">
        <v>152</v>
      </c>
      <c r="E294" s="228">
        <v>0</v>
      </c>
      <c r="F294" s="228">
        <v>0</v>
      </c>
      <c r="G294" s="228">
        <v>153</v>
      </c>
      <c r="H294" s="228">
        <v>0</v>
      </c>
      <c r="I294" s="228">
        <v>0</v>
      </c>
    </row>
    <row r="295" spans="1:9" ht="13.5">
      <c r="A295" s="226" t="s">
        <v>505</v>
      </c>
      <c r="B295" s="228">
        <v>13389</v>
      </c>
      <c r="C295" s="228">
        <v>0</v>
      </c>
      <c r="D295" s="228">
        <v>18636</v>
      </c>
      <c r="E295" s="228">
        <v>0</v>
      </c>
      <c r="F295" s="228">
        <v>0</v>
      </c>
      <c r="G295" s="228">
        <v>2886</v>
      </c>
      <c r="H295" s="228">
        <v>0</v>
      </c>
      <c r="I295" s="228">
        <v>0</v>
      </c>
    </row>
    <row r="296" spans="1:9" ht="13.5">
      <c r="A296" s="226" t="s">
        <v>506</v>
      </c>
      <c r="B296" s="228">
        <v>3489603</v>
      </c>
      <c r="C296" s="228">
        <v>349799</v>
      </c>
      <c r="D296" s="228">
        <v>1013247</v>
      </c>
      <c r="E296" s="228">
        <v>141561</v>
      </c>
      <c r="F296" s="228">
        <v>853</v>
      </c>
      <c r="G296" s="228">
        <v>9320</v>
      </c>
      <c r="H296" s="228">
        <v>236</v>
      </c>
      <c r="I296" s="228">
        <v>0</v>
      </c>
    </row>
    <row r="297" spans="1:9" ht="13.5">
      <c r="A297" s="226" t="s">
        <v>507</v>
      </c>
      <c r="B297" s="228">
        <v>0</v>
      </c>
      <c r="C297" s="228">
        <v>0</v>
      </c>
      <c r="D297" s="228">
        <v>0</v>
      </c>
      <c r="E297" s="228">
        <v>0</v>
      </c>
      <c r="F297" s="228">
        <v>0</v>
      </c>
      <c r="G297" s="228">
        <v>0</v>
      </c>
      <c r="H297" s="228">
        <v>0</v>
      </c>
      <c r="I297" s="228">
        <v>0</v>
      </c>
    </row>
    <row r="298" spans="1:9" ht="13.5">
      <c r="A298" s="226" t="s">
        <v>508</v>
      </c>
      <c r="B298" s="228">
        <v>0</v>
      </c>
      <c r="C298" s="228">
        <v>0</v>
      </c>
      <c r="D298" s="228">
        <v>0</v>
      </c>
      <c r="E298" s="228">
        <v>0</v>
      </c>
      <c r="F298" s="228">
        <v>0</v>
      </c>
      <c r="G298" s="228">
        <v>0</v>
      </c>
      <c r="H298" s="228">
        <v>0</v>
      </c>
      <c r="I298" s="228">
        <v>0</v>
      </c>
    </row>
    <row r="299" spans="1:9" ht="13.5">
      <c r="A299" s="226" t="s">
        <v>509</v>
      </c>
      <c r="B299" s="228">
        <v>0</v>
      </c>
      <c r="C299" s="228">
        <v>0</v>
      </c>
      <c r="D299" s="228">
        <v>0</v>
      </c>
      <c r="E299" s="228">
        <v>0</v>
      </c>
      <c r="F299" s="228">
        <v>0</v>
      </c>
      <c r="G299" s="228">
        <v>0</v>
      </c>
      <c r="H299" s="228">
        <v>0</v>
      </c>
      <c r="I299" s="228">
        <v>0</v>
      </c>
    </row>
    <row r="300" spans="1:9" ht="13.5">
      <c r="A300" s="226" t="s">
        <v>510</v>
      </c>
      <c r="B300" s="228">
        <v>2798217</v>
      </c>
      <c r="C300" s="228">
        <v>349799</v>
      </c>
      <c r="D300" s="228">
        <v>1000587</v>
      </c>
      <c r="E300" s="228">
        <v>140851</v>
      </c>
      <c r="F300" s="228">
        <v>853</v>
      </c>
      <c r="G300" s="228">
        <v>9320</v>
      </c>
      <c r="H300" s="228">
        <v>236</v>
      </c>
      <c r="I300" s="228">
        <v>0</v>
      </c>
    </row>
    <row r="301" spans="1:9" ht="13.5">
      <c r="A301" s="226" t="s">
        <v>511</v>
      </c>
      <c r="B301" s="228">
        <v>691386</v>
      </c>
      <c r="C301" s="228">
        <v>0</v>
      </c>
      <c r="D301" s="228">
        <v>12660</v>
      </c>
      <c r="E301" s="228">
        <v>710</v>
      </c>
      <c r="F301" s="228">
        <v>0</v>
      </c>
      <c r="G301" s="228">
        <v>0</v>
      </c>
      <c r="H301" s="228">
        <v>0</v>
      </c>
      <c r="I301" s="228">
        <v>0</v>
      </c>
    </row>
    <row r="302" spans="1:9" ht="13.5">
      <c r="A302" s="226" t="s">
        <v>512</v>
      </c>
      <c r="B302" s="228">
        <v>0</v>
      </c>
      <c r="C302" s="228">
        <v>0</v>
      </c>
      <c r="D302" s="228">
        <v>131863</v>
      </c>
      <c r="E302" s="228">
        <v>27883</v>
      </c>
      <c r="F302" s="228">
        <v>0</v>
      </c>
      <c r="G302" s="228">
        <v>0</v>
      </c>
      <c r="H302" s="228">
        <v>0</v>
      </c>
      <c r="I302" s="228">
        <v>0</v>
      </c>
    </row>
    <row r="303" spans="1:9" ht="13.5">
      <c r="A303" s="226" t="s">
        <v>513</v>
      </c>
      <c r="B303" s="228">
        <v>0</v>
      </c>
      <c r="C303" s="228">
        <v>0</v>
      </c>
      <c r="D303" s="228">
        <v>0</v>
      </c>
      <c r="E303" s="228">
        <v>0</v>
      </c>
      <c r="F303" s="228">
        <v>0</v>
      </c>
      <c r="G303" s="228">
        <v>0</v>
      </c>
      <c r="H303" s="228">
        <v>0</v>
      </c>
      <c r="I303" s="228">
        <v>0</v>
      </c>
    </row>
    <row r="304" spans="1:9" ht="13.5">
      <c r="A304" s="226" t="s">
        <v>514</v>
      </c>
      <c r="B304" s="228">
        <v>0</v>
      </c>
      <c r="C304" s="228">
        <v>0</v>
      </c>
      <c r="D304" s="228">
        <v>0</v>
      </c>
      <c r="E304" s="228">
        <v>0</v>
      </c>
      <c r="F304" s="228">
        <v>0</v>
      </c>
      <c r="G304" s="228">
        <v>0</v>
      </c>
      <c r="H304" s="228">
        <v>0</v>
      </c>
      <c r="I304" s="228">
        <v>0</v>
      </c>
    </row>
    <row r="305" spans="1:9" ht="13.5">
      <c r="A305" s="226" t="s">
        <v>515</v>
      </c>
      <c r="B305" s="228">
        <v>4174481</v>
      </c>
      <c r="C305" s="228">
        <v>580045</v>
      </c>
      <c r="D305" s="228">
        <v>1233386</v>
      </c>
      <c r="E305" s="228">
        <v>173134</v>
      </c>
      <c r="F305" s="228">
        <v>853</v>
      </c>
      <c r="G305" s="228">
        <v>35937</v>
      </c>
      <c r="H305" s="228">
        <v>236</v>
      </c>
      <c r="I305" s="228">
        <v>0</v>
      </c>
    </row>
    <row r="306" spans="1:9" ht="13.5">
      <c r="A306" s="226" t="s">
        <v>516</v>
      </c>
      <c r="B306" s="228">
        <v>0</v>
      </c>
      <c r="C306" s="228">
        <v>0</v>
      </c>
      <c r="D306" s="228">
        <v>0</v>
      </c>
      <c r="E306" s="228">
        <v>0</v>
      </c>
      <c r="F306" s="228">
        <v>0</v>
      </c>
      <c r="G306" s="228">
        <v>0</v>
      </c>
      <c r="H306" s="228">
        <v>0</v>
      </c>
      <c r="I306" s="228">
        <v>0</v>
      </c>
    </row>
    <row r="307" spans="1:9" ht="13.5">
      <c r="A307" s="226" t="s">
        <v>517</v>
      </c>
      <c r="B307" s="228">
        <v>2602755</v>
      </c>
      <c r="C307" s="228">
        <v>370477</v>
      </c>
      <c r="D307" s="228">
        <v>866180</v>
      </c>
      <c r="E307" s="228">
        <v>157734</v>
      </c>
      <c r="F307" s="228">
        <v>569</v>
      </c>
      <c r="G307" s="228">
        <v>8236</v>
      </c>
      <c r="H307" s="228">
        <v>157</v>
      </c>
      <c r="I307" s="228">
        <v>0</v>
      </c>
    </row>
    <row r="308" spans="1:9" ht="13.5">
      <c r="A308" s="226" t="s">
        <v>518</v>
      </c>
      <c r="B308" s="228">
        <v>0</v>
      </c>
      <c r="C308" s="228">
        <v>0</v>
      </c>
      <c r="D308" s="228">
        <v>0</v>
      </c>
      <c r="E308" s="228">
        <v>0</v>
      </c>
      <c r="F308" s="228">
        <v>0</v>
      </c>
      <c r="G308" s="228">
        <v>0</v>
      </c>
      <c r="H308" s="228">
        <v>0</v>
      </c>
      <c r="I308" s="228">
        <v>0</v>
      </c>
    </row>
    <row r="309" spans="1:9" ht="13.5">
      <c r="A309" s="226" t="s">
        <v>519</v>
      </c>
      <c r="B309" s="228">
        <v>1464614</v>
      </c>
      <c r="C309" s="228">
        <v>204083</v>
      </c>
      <c r="D309" s="228">
        <v>452693</v>
      </c>
      <c r="E309" s="228">
        <v>0</v>
      </c>
      <c r="F309" s="228">
        <v>0</v>
      </c>
      <c r="G309" s="228">
        <v>8236</v>
      </c>
      <c r="H309" s="228">
        <v>0</v>
      </c>
      <c r="I309" s="228">
        <v>0</v>
      </c>
    </row>
    <row r="310" spans="1:9" ht="13.5">
      <c r="A310" s="226" t="s">
        <v>520</v>
      </c>
      <c r="B310" s="228">
        <v>0</v>
      </c>
      <c r="C310" s="228">
        <v>0</v>
      </c>
      <c r="D310" s="228">
        <v>0</v>
      </c>
      <c r="E310" s="228">
        <v>122809</v>
      </c>
      <c r="F310" s="228">
        <v>0</v>
      </c>
      <c r="G310" s="228">
        <v>0</v>
      </c>
      <c r="H310" s="228">
        <v>0</v>
      </c>
      <c r="I310" s="228">
        <v>0</v>
      </c>
    </row>
    <row r="311" spans="1:9" ht="13.5">
      <c r="A311" s="226" t="s">
        <v>521</v>
      </c>
      <c r="B311" s="228">
        <v>957719</v>
      </c>
      <c r="C311" s="228">
        <v>68079</v>
      </c>
      <c r="D311" s="228">
        <v>377887</v>
      </c>
      <c r="E311" s="228">
        <v>0</v>
      </c>
      <c r="F311" s="228">
        <v>0</v>
      </c>
      <c r="G311" s="228">
        <v>0</v>
      </c>
      <c r="H311" s="228">
        <v>0</v>
      </c>
      <c r="I311" s="228">
        <v>0</v>
      </c>
    </row>
    <row r="312" spans="1:9" ht="13.5">
      <c r="A312" s="226" t="s">
        <v>522</v>
      </c>
      <c r="B312" s="228">
        <v>0</v>
      </c>
      <c r="C312" s="228">
        <v>0</v>
      </c>
      <c r="D312" s="228">
        <v>0</v>
      </c>
      <c r="E312" s="228">
        <v>0</v>
      </c>
      <c r="F312" s="228">
        <v>0</v>
      </c>
      <c r="G312" s="228">
        <v>0</v>
      </c>
      <c r="H312" s="228">
        <v>0</v>
      </c>
      <c r="I312" s="228">
        <v>0</v>
      </c>
    </row>
    <row r="313" spans="1:9" ht="13.5">
      <c r="A313" s="226" t="s">
        <v>523</v>
      </c>
      <c r="B313" s="228">
        <v>0</v>
      </c>
      <c r="C313" s="228">
        <v>0</v>
      </c>
      <c r="D313" s="228">
        <v>0</v>
      </c>
      <c r="E313" s="228">
        <v>0</v>
      </c>
      <c r="F313" s="228">
        <v>0</v>
      </c>
      <c r="G313" s="228">
        <v>0</v>
      </c>
      <c r="H313" s="228">
        <v>0</v>
      </c>
      <c r="I313" s="228">
        <v>0</v>
      </c>
    </row>
    <row r="314" spans="1:9" ht="13.5">
      <c r="A314" s="226" t="s">
        <v>524</v>
      </c>
      <c r="B314" s="228">
        <v>95578</v>
      </c>
      <c r="C314" s="228">
        <v>59215</v>
      </c>
      <c r="D314" s="228">
        <v>0</v>
      </c>
      <c r="E314" s="228">
        <v>34925</v>
      </c>
      <c r="F314" s="228">
        <v>569</v>
      </c>
      <c r="G314" s="228">
        <v>0</v>
      </c>
      <c r="H314" s="228">
        <v>157</v>
      </c>
      <c r="I314" s="228">
        <v>0</v>
      </c>
    </row>
    <row r="315" spans="1:9" ht="13.5">
      <c r="A315" s="226" t="s">
        <v>525</v>
      </c>
      <c r="B315" s="228">
        <v>1378</v>
      </c>
      <c r="C315" s="228">
        <v>0</v>
      </c>
      <c r="D315" s="228">
        <v>0</v>
      </c>
      <c r="E315" s="228">
        <v>176</v>
      </c>
      <c r="F315" s="228">
        <v>0</v>
      </c>
      <c r="G315" s="228">
        <v>0</v>
      </c>
      <c r="H315" s="228">
        <v>0</v>
      </c>
      <c r="I315" s="228">
        <v>0</v>
      </c>
    </row>
    <row r="316" spans="1:9" ht="13.5">
      <c r="A316" s="226" t="s">
        <v>526</v>
      </c>
      <c r="B316" s="228">
        <v>2517911</v>
      </c>
      <c r="C316" s="228">
        <v>331377</v>
      </c>
      <c r="D316" s="228">
        <v>830580</v>
      </c>
      <c r="E316" s="228">
        <v>157734</v>
      </c>
      <c r="F316" s="228">
        <v>569</v>
      </c>
      <c r="G316" s="228">
        <v>8236</v>
      </c>
      <c r="H316" s="228">
        <v>157</v>
      </c>
      <c r="I316" s="228">
        <v>0</v>
      </c>
    </row>
    <row r="317" spans="1:9" ht="13.5">
      <c r="A317" s="226" t="s">
        <v>527</v>
      </c>
      <c r="B317" s="228">
        <v>84844</v>
      </c>
      <c r="C317" s="228">
        <v>39100</v>
      </c>
      <c r="D317" s="228">
        <v>35600</v>
      </c>
      <c r="E317" s="228">
        <v>0</v>
      </c>
      <c r="F317" s="228">
        <v>0</v>
      </c>
      <c r="G317" s="228">
        <v>0</v>
      </c>
      <c r="H317" s="228">
        <v>0</v>
      </c>
      <c r="I317" s="228">
        <v>0</v>
      </c>
    </row>
    <row r="318" spans="1:9" ht="13.5">
      <c r="A318" s="226" t="s">
        <v>528</v>
      </c>
      <c r="B318" s="228">
        <v>84844</v>
      </c>
      <c r="C318" s="228">
        <v>39100</v>
      </c>
      <c r="D318" s="228">
        <v>35600</v>
      </c>
      <c r="E318" s="228">
        <v>0</v>
      </c>
      <c r="F318" s="228">
        <v>0</v>
      </c>
      <c r="G318" s="228">
        <v>0</v>
      </c>
      <c r="H318" s="228">
        <v>0</v>
      </c>
      <c r="I318" s="228">
        <v>0</v>
      </c>
    </row>
    <row r="319" spans="1:9" ht="13.5">
      <c r="A319" s="226" t="s">
        <v>529</v>
      </c>
      <c r="B319" s="228">
        <v>91047390</v>
      </c>
      <c r="C319" s="228">
        <v>11013196</v>
      </c>
      <c r="D319" s="228">
        <v>25507270</v>
      </c>
      <c r="E319" s="228">
        <v>7038940</v>
      </c>
      <c r="F319" s="228">
        <v>19658</v>
      </c>
      <c r="G319" s="228">
        <v>530086</v>
      </c>
      <c r="H319" s="228">
        <v>4529</v>
      </c>
      <c r="I319" s="228">
        <v>199371</v>
      </c>
    </row>
    <row r="320" spans="1:9" ht="13.5">
      <c r="A320" s="226" t="s">
        <v>530</v>
      </c>
      <c r="B320" s="228">
        <v>500365</v>
      </c>
      <c r="C320" s="228">
        <v>27465</v>
      </c>
      <c r="D320" s="228">
        <v>48147</v>
      </c>
      <c r="E320" s="228">
        <v>59552</v>
      </c>
      <c r="F320" s="228">
        <v>1132</v>
      </c>
      <c r="G320" s="228">
        <v>3181</v>
      </c>
      <c r="H320" s="228">
        <v>555</v>
      </c>
      <c r="I320" s="228">
        <v>9457</v>
      </c>
    </row>
    <row r="321" spans="1:9" ht="13.5">
      <c r="A321" s="226" t="s">
        <v>531</v>
      </c>
      <c r="B321" s="228">
        <v>312150</v>
      </c>
      <c r="C321" s="228">
        <v>0</v>
      </c>
      <c r="D321" s="228">
        <v>0</v>
      </c>
      <c r="E321" s="228">
        <v>0</v>
      </c>
      <c r="F321" s="228">
        <v>0</v>
      </c>
      <c r="G321" s="228">
        <v>0</v>
      </c>
      <c r="H321" s="228">
        <v>0</v>
      </c>
      <c r="I321" s="228">
        <v>4046</v>
      </c>
    </row>
    <row r="322" spans="1:9" ht="13.5">
      <c r="A322" s="226" t="s">
        <v>532</v>
      </c>
      <c r="B322" s="228">
        <v>1449974</v>
      </c>
      <c r="C322" s="228">
        <v>0</v>
      </c>
      <c r="D322" s="228">
        <v>0</v>
      </c>
      <c r="E322" s="228">
        <v>0</v>
      </c>
      <c r="F322" s="228">
        <v>0</v>
      </c>
      <c r="G322" s="228">
        <v>0</v>
      </c>
      <c r="H322" s="228">
        <v>0</v>
      </c>
      <c r="I322" s="228">
        <v>0</v>
      </c>
    </row>
    <row r="323" spans="1:9" ht="13.5">
      <c r="A323" s="226" t="s">
        <v>533</v>
      </c>
      <c r="B323" s="228">
        <v>880761</v>
      </c>
      <c r="C323" s="228">
        <v>997003</v>
      </c>
      <c r="D323" s="228">
        <v>-941862</v>
      </c>
      <c r="E323" s="228">
        <v>934359</v>
      </c>
      <c r="F323" s="228">
        <v>3869</v>
      </c>
      <c r="G323" s="228">
        <v>-34840</v>
      </c>
      <c r="H323" s="228">
        <v>-1932</v>
      </c>
      <c r="I323" s="228">
        <v>20846</v>
      </c>
    </row>
    <row r="324" spans="1:9" ht="13.5">
      <c r="A324" s="226" t="s">
        <v>534</v>
      </c>
      <c r="B324" s="228">
        <v>92608196</v>
      </c>
      <c r="C324" s="228">
        <v>11013196</v>
      </c>
      <c r="D324" s="228">
        <v>25507270</v>
      </c>
      <c r="E324" s="228">
        <v>7038940</v>
      </c>
      <c r="F324" s="228">
        <v>19658</v>
      </c>
      <c r="G324" s="228">
        <v>530086</v>
      </c>
      <c r="H324" s="228">
        <v>4529</v>
      </c>
      <c r="I324" s="228">
        <v>199371</v>
      </c>
    </row>
    <row r="325" spans="1:9" ht="13.5">
      <c r="A325" s="226" t="s">
        <v>535</v>
      </c>
      <c r="B325" s="228">
        <v>0</v>
      </c>
      <c r="C325" s="228">
        <v>0</v>
      </c>
      <c r="D325" s="228">
        <v>0</v>
      </c>
      <c r="E325" s="228">
        <v>0</v>
      </c>
      <c r="F325" s="228">
        <v>0</v>
      </c>
      <c r="G325" s="228">
        <v>0</v>
      </c>
      <c r="H325" s="228">
        <v>0</v>
      </c>
      <c r="I325" s="228">
        <v>0</v>
      </c>
    </row>
    <row r="326" spans="1:9" ht="13.5">
      <c r="A326" s="226" t="s">
        <v>536</v>
      </c>
      <c r="B326" s="228">
        <v>0</v>
      </c>
      <c r="C326" s="228">
        <v>0</v>
      </c>
      <c r="D326" s="228">
        <v>0</v>
      </c>
      <c r="E326" s="228">
        <v>0</v>
      </c>
      <c r="F326" s="228">
        <v>0</v>
      </c>
      <c r="G326" s="228">
        <v>0</v>
      </c>
      <c r="H326" s="228">
        <v>0</v>
      </c>
      <c r="I326" s="228">
        <v>0</v>
      </c>
    </row>
    <row r="327" spans="1:9" ht="13.5">
      <c r="A327" s="226" t="s">
        <v>537</v>
      </c>
      <c r="B327" s="228">
        <v>0</v>
      </c>
      <c r="C327" s="228">
        <v>0</v>
      </c>
      <c r="D327" s="228">
        <v>0</v>
      </c>
      <c r="E327" s="228">
        <v>0</v>
      </c>
      <c r="F327" s="228">
        <v>0</v>
      </c>
      <c r="G327" s="228">
        <v>0</v>
      </c>
      <c r="H327" s="228">
        <v>0</v>
      </c>
      <c r="I327" s="228">
        <v>0</v>
      </c>
    </row>
    <row r="328" spans="1:9" ht="13.5">
      <c r="A328" s="226" t="s">
        <v>239</v>
      </c>
      <c r="B328" s="228">
        <v>717642</v>
      </c>
      <c r="C328" s="228">
        <v>239588</v>
      </c>
      <c r="D328" s="228">
        <v>105089</v>
      </c>
      <c r="E328" s="228">
        <v>11411</v>
      </c>
      <c r="F328" s="228">
        <v>0</v>
      </c>
      <c r="G328" s="228">
        <v>29043</v>
      </c>
      <c r="H328" s="228">
        <v>33</v>
      </c>
      <c r="I328" s="228">
        <v>1579</v>
      </c>
    </row>
    <row r="329" spans="1:9" ht="13.5">
      <c r="A329" s="227" t="s">
        <v>257</v>
      </c>
      <c r="B329" s="228">
        <v>0</v>
      </c>
      <c r="C329" s="228">
        <v>56400</v>
      </c>
      <c r="D329" s="228">
        <v>0</v>
      </c>
      <c r="E329" s="228">
        <v>0</v>
      </c>
      <c r="F329" s="228">
        <v>0</v>
      </c>
      <c r="G329" s="228">
        <v>0</v>
      </c>
      <c r="H329" s="228">
        <v>0</v>
      </c>
      <c r="I329" s="228">
        <v>0</v>
      </c>
    </row>
    <row r="330" spans="1:9" ht="13.5">
      <c r="A330" s="227" t="s">
        <v>258</v>
      </c>
      <c r="B330" s="228">
        <v>1294907</v>
      </c>
      <c r="C330" s="228">
        <v>242243</v>
      </c>
      <c r="D330" s="228">
        <v>1701403</v>
      </c>
      <c r="E330" s="228">
        <v>89093</v>
      </c>
      <c r="F330" s="228">
        <v>0</v>
      </c>
      <c r="G330" s="228">
        <v>24572</v>
      </c>
      <c r="H330" s="228">
        <v>4914</v>
      </c>
      <c r="I330" s="228">
        <v>0</v>
      </c>
    </row>
    <row r="331" spans="1:9" ht="13.5">
      <c r="A331" s="227" t="s">
        <v>259</v>
      </c>
      <c r="B331" s="228">
        <v>16063768</v>
      </c>
      <c r="C331" s="228">
        <v>1745486</v>
      </c>
      <c r="D331" s="228">
        <v>3908178</v>
      </c>
      <c r="E331" s="228">
        <v>632325</v>
      </c>
      <c r="F331" s="228">
        <v>10395</v>
      </c>
      <c r="G331" s="228">
        <v>66369</v>
      </c>
      <c r="H331" s="228">
        <v>0</v>
      </c>
      <c r="I331" s="228">
        <v>0</v>
      </c>
    </row>
    <row r="332" spans="1:9" ht="13.5">
      <c r="A332" s="227" t="s">
        <v>538</v>
      </c>
      <c r="B332" s="228">
        <v>23031046</v>
      </c>
      <c r="C332" s="228">
        <v>2153669</v>
      </c>
      <c r="D332" s="228">
        <v>8256070</v>
      </c>
      <c r="E332" s="228">
        <v>1267263</v>
      </c>
      <c r="F332" s="228">
        <v>0</v>
      </c>
      <c r="G332" s="228">
        <v>223540</v>
      </c>
      <c r="H332" s="228">
        <v>0</v>
      </c>
      <c r="I332" s="228">
        <v>0</v>
      </c>
    </row>
    <row r="333" spans="1:9" ht="13.5">
      <c r="A333" s="227" t="s">
        <v>539</v>
      </c>
      <c r="B333" s="228">
        <v>3866111</v>
      </c>
      <c r="C333" s="228">
        <v>462073</v>
      </c>
      <c r="D333" s="228">
        <v>697545</v>
      </c>
      <c r="E333" s="228">
        <v>121352</v>
      </c>
      <c r="F333" s="228">
        <v>0</v>
      </c>
      <c r="G333" s="228">
        <v>0</v>
      </c>
      <c r="H333" s="228">
        <v>0</v>
      </c>
      <c r="I333" s="228">
        <v>0</v>
      </c>
    </row>
    <row r="334" spans="1:9" ht="13.5">
      <c r="A334" s="227" t="s">
        <v>540</v>
      </c>
      <c r="B334" s="228">
        <v>3584741</v>
      </c>
      <c r="C334" s="228">
        <v>593729</v>
      </c>
      <c r="D334" s="228">
        <v>1240179</v>
      </c>
      <c r="E334" s="228">
        <v>163864</v>
      </c>
      <c r="F334" s="228">
        <v>0</v>
      </c>
      <c r="G334" s="228">
        <v>0</v>
      </c>
      <c r="H334" s="228">
        <v>0</v>
      </c>
      <c r="I334" s="228">
        <v>0</v>
      </c>
    </row>
    <row r="335" spans="1:9" ht="13.5">
      <c r="A335" s="227" t="s">
        <v>541</v>
      </c>
      <c r="B335" s="228">
        <v>0</v>
      </c>
      <c r="C335" s="228">
        <v>0</v>
      </c>
      <c r="D335" s="228">
        <v>0</v>
      </c>
      <c r="E335" s="228">
        <v>0</v>
      </c>
      <c r="F335" s="228">
        <v>0</v>
      </c>
      <c r="G335" s="228">
        <v>0</v>
      </c>
      <c r="H335" s="228">
        <v>0</v>
      </c>
      <c r="I335" s="228">
        <v>0</v>
      </c>
    </row>
    <row r="336" spans="1:9" ht="13.5">
      <c r="A336" s="227" t="s">
        <v>542</v>
      </c>
      <c r="B336" s="228">
        <v>0</v>
      </c>
      <c r="C336" s="228">
        <v>0</v>
      </c>
      <c r="D336" s="228">
        <v>0</v>
      </c>
      <c r="E336" s="228">
        <v>0</v>
      </c>
      <c r="F336" s="228">
        <v>0</v>
      </c>
      <c r="G336" s="228">
        <v>0</v>
      </c>
      <c r="H336" s="228">
        <v>0</v>
      </c>
      <c r="I336" s="228">
        <v>0</v>
      </c>
    </row>
    <row r="337" spans="1:9" ht="13.5">
      <c r="A337" s="227" t="s">
        <v>543</v>
      </c>
      <c r="B337" s="228">
        <v>0</v>
      </c>
      <c r="C337" s="228">
        <v>0</v>
      </c>
      <c r="D337" s="228">
        <v>0</v>
      </c>
      <c r="E337" s="228">
        <v>0</v>
      </c>
      <c r="F337" s="228">
        <v>0</v>
      </c>
      <c r="G337" s="228">
        <v>0</v>
      </c>
      <c r="H337" s="228">
        <v>0</v>
      </c>
      <c r="I337" s="228">
        <v>0</v>
      </c>
    </row>
    <row r="338" spans="1:9" ht="13.5">
      <c r="A338" s="227" t="s">
        <v>544</v>
      </c>
      <c r="B338" s="228">
        <v>0</v>
      </c>
      <c r="C338" s="228">
        <v>0</v>
      </c>
      <c r="D338" s="228">
        <v>0</v>
      </c>
      <c r="E338" s="228">
        <v>0</v>
      </c>
      <c r="F338" s="228">
        <v>0</v>
      </c>
      <c r="G338" s="228">
        <v>0</v>
      </c>
      <c r="H338" s="228">
        <v>0</v>
      </c>
      <c r="I338" s="228">
        <v>0</v>
      </c>
    </row>
    <row r="339" spans="1:9" ht="13.5">
      <c r="A339" s="227" t="s">
        <v>545</v>
      </c>
      <c r="B339" s="228">
        <v>0</v>
      </c>
      <c r="C339" s="228">
        <v>0</v>
      </c>
      <c r="D339" s="228">
        <v>0</v>
      </c>
      <c r="E339" s="228">
        <v>0</v>
      </c>
      <c r="F339" s="228">
        <v>0</v>
      </c>
      <c r="G339" s="228">
        <v>0</v>
      </c>
      <c r="H339" s="228">
        <v>0</v>
      </c>
      <c r="I339" s="228">
        <v>0</v>
      </c>
    </row>
    <row r="340" spans="1:9" ht="13.5">
      <c r="A340" s="227" t="s">
        <v>546</v>
      </c>
      <c r="B340" s="228">
        <v>47840573</v>
      </c>
      <c r="C340" s="228">
        <v>5253600</v>
      </c>
      <c r="D340" s="228">
        <v>15803375</v>
      </c>
      <c r="E340" s="228">
        <v>2273897</v>
      </c>
      <c r="F340" s="228">
        <v>10395</v>
      </c>
      <c r="G340" s="228">
        <v>314481</v>
      </c>
      <c r="H340" s="228">
        <v>4914</v>
      </c>
      <c r="I340" s="228">
        <v>0</v>
      </c>
    </row>
    <row r="341" spans="1:9" ht="13.5">
      <c r="A341" s="227" t="s">
        <v>547</v>
      </c>
      <c r="B341" s="228">
        <v>0</v>
      </c>
      <c r="C341" s="228">
        <v>0</v>
      </c>
      <c r="D341" s="228">
        <v>0</v>
      </c>
      <c r="E341" s="228">
        <v>0</v>
      </c>
      <c r="F341" s="228">
        <v>0</v>
      </c>
      <c r="G341" s="228">
        <v>0</v>
      </c>
      <c r="H341" s="228">
        <v>0</v>
      </c>
      <c r="I341" s="228">
        <v>0</v>
      </c>
    </row>
    <row r="342" spans="1:9" ht="13.5">
      <c r="A342" s="227" t="s">
        <v>548</v>
      </c>
      <c r="B342" s="228">
        <v>47840573</v>
      </c>
      <c r="C342" s="228">
        <v>5253600</v>
      </c>
      <c r="D342" s="228">
        <v>15803375</v>
      </c>
      <c r="E342" s="228">
        <v>2273897</v>
      </c>
      <c r="F342" s="228">
        <v>10395</v>
      </c>
      <c r="G342" s="228">
        <v>314481</v>
      </c>
      <c r="H342" s="228">
        <v>4914</v>
      </c>
      <c r="I342" s="228">
        <v>0</v>
      </c>
    </row>
    <row r="343" spans="1:9" ht="13.5">
      <c r="A343" s="227" t="s">
        <v>245</v>
      </c>
      <c r="B343" s="228">
        <v>47840573</v>
      </c>
      <c r="C343" s="228">
        <v>5253600</v>
      </c>
      <c r="D343" s="228">
        <v>15803375</v>
      </c>
      <c r="E343" s="228">
        <v>2273897</v>
      </c>
      <c r="F343" s="228">
        <v>10395</v>
      </c>
      <c r="G343" s="228">
        <v>314481</v>
      </c>
      <c r="H343" s="228">
        <v>4914</v>
      </c>
      <c r="I343" s="228">
        <v>0</v>
      </c>
    </row>
    <row r="344" spans="1:9" ht="13.5">
      <c r="A344" s="227" t="s">
        <v>246</v>
      </c>
      <c r="B344" s="228">
        <v>10552259</v>
      </c>
      <c r="C344" s="228">
        <v>1946383</v>
      </c>
      <c r="D344" s="228">
        <v>6322211</v>
      </c>
      <c r="E344" s="228">
        <v>1428829</v>
      </c>
      <c r="F344" s="228">
        <v>10395</v>
      </c>
      <c r="G344" s="228">
        <v>248131</v>
      </c>
      <c r="H344" s="228">
        <v>4914</v>
      </c>
      <c r="I344" s="228">
        <v>0</v>
      </c>
    </row>
    <row r="345" spans="1:9" ht="13.5">
      <c r="A345" s="227" t="s">
        <v>247</v>
      </c>
      <c r="B345" s="228">
        <v>0</v>
      </c>
      <c r="C345" s="228">
        <v>0</v>
      </c>
      <c r="D345" s="228">
        <v>0</v>
      </c>
      <c r="E345" s="228">
        <v>0</v>
      </c>
      <c r="F345" s="228">
        <v>0</v>
      </c>
      <c r="G345" s="228">
        <v>0</v>
      </c>
      <c r="H345" s="228">
        <v>0</v>
      </c>
      <c r="I345" s="228">
        <v>0</v>
      </c>
    </row>
    <row r="346" spans="1:9" ht="13.5">
      <c r="A346" s="227" t="s">
        <v>248</v>
      </c>
      <c r="B346" s="228">
        <v>8572321</v>
      </c>
      <c r="C346" s="228">
        <v>18037</v>
      </c>
      <c r="D346" s="228">
        <v>10625</v>
      </c>
      <c r="E346" s="228">
        <v>18609</v>
      </c>
      <c r="F346" s="228">
        <v>0</v>
      </c>
      <c r="G346" s="228">
        <v>0</v>
      </c>
      <c r="H346" s="228">
        <v>0</v>
      </c>
      <c r="I346" s="228">
        <v>0</v>
      </c>
    </row>
    <row r="347" spans="1:9" ht="13.5">
      <c r="A347" s="227" t="s">
        <v>249</v>
      </c>
      <c r="B347" s="228">
        <v>23324913</v>
      </c>
      <c r="C347" s="228">
        <v>2883442</v>
      </c>
      <c r="D347" s="228">
        <v>8952778</v>
      </c>
      <c r="E347" s="228">
        <v>782352</v>
      </c>
      <c r="F347" s="228">
        <v>0</v>
      </c>
      <c r="G347" s="228">
        <v>66350</v>
      </c>
      <c r="H347" s="228">
        <v>0</v>
      </c>
      <c r="I347" s="228">
        <v>0</v>
      </c>
    </row>
    <row r="348" spans="1:9" ht="13.5">
      <c r="A348" s="227" t="s">
        <v>250</v>
      </c>
      <c r="B348" s="228">
        <v>3659324</v>
      </c>
      <c r="C348" s="228">
        <v>159837</v>
      </c>
      <c r="D348" s="228">
        <v>319915</v>
      </c>
      <c r="E348" s="228">
        <v>37197</v>
      </c>
      <c r="F348" s="228">
        <v>0</v>
      </c>
      <c r="G348" s="228">
        <v>0</v>
      </c>
      <c r="H348" s="228">
        <v>0</v>
      </c>
      <c r="I348" s="228">
        <v>0</v>
      </c>
    </row>
    <row r="349" spans="1:9" ht="13.5">
      <c r="A349" s="227" t="s">
        <v>251</v>
      </c>
      <c r="B349" s="228">
        <v>1731756</v>
      </c>
      <c r="C349" s="228">
        <v>245901</v>
      </c>
      <c r="D349" s="228">
        <v>197846</v>
      </c>
      <c r="E349" s="228">
        <v>6910</v>
      </c>
      <c r="F349" s="228">
        <v>0</v>
      </c>
      <c r="G349" s="228">
        <v>0</v>
      </c>
      <c r="H349" s="228">
        <v>0</v>
      </c>
      <c r="I349" s="228">
        <v>0</v>
      </c>
    </row>
    <row r="350" spans="1:9" ht="13.5">
      <c r="A350" s="227" t="s">
        <v>252</v>
      </c>
      <c r="B350" s="228">
        <v>0</v>
      </c>
      <c r="C350" s="228">
        <v>0</v>
      </c>
      <c r="D350" s="228">
        <v>0</v>
      </c>
      <c r="E350" s="228">
        <v>0</v>
      </c>
      <c r="F350" s="228">
        <v>0</v>
      </c>
      <c r="G350" s="228">
        <v>0</v>
      </c>
      <c r="H350" s="228">
        <v>0</v>
      </c>
      <c r="I350" s="228">
        <v>0</v>
      </c>
    </row>
    <row r="351" spans="1:9" ht="13.5">
      <c r="A351" s="227" t="s">
        <v>253</v>
      </c>
      <c r="B351" s="228">
        <v>0</v>
      </c>
      <c r="C351" s="228">
        <v>0</v>
      </c>
      <c r="D351" s="228">
        <v>0</v>
      </c>
      <c r="E351" s="228">
        <v>0</v>
      </c>
      <c r="F351" s="228">
        <v>0</v>
      </c>
      <c r="G351" s="228">
        <v>0</v>
      </c>
      <c r="H351" s="228">
        <v>0</v>
      </c>
      <c r="I351" s="228">
        <v>0</v>
      </c>
    </row>
    <row r="352" spans="1:9" ht="13.5">
      <c r="A352" s="227" t="s">
        <v>254</v>
      </c>
      <c r="B352" s="228">
        <v>0</v>
      </c>
      <c r="C352" s="228">
        <v>0</v>
      </c>
      <c r="D352" s="228">
        <v>0</v>
      </c>
      <c r="E352" s="228">
        <v>0</v>
      </c>
      <c r="F352" s="228">
        <v>0</v>
      </c>
      <c r="G352" s="228">
        <v>0</v>
      </c>
      <c r="H352" s="228">
        <v>0</v>
      </c>
      <c r="I352" s="228">
        <v>0</v>
      </c>
    </row>
    <row r="353" spans="1:9" ht="13.5">
      <c r="A353" s="227" t="s">
        <v>255</v>
      </c>
      <c r="B353" s="228">
        <v>0</v>
      </c>
      <c r="C353" s="228">
        <v>0</v>
      </c>
      <c r="D353" s="228">
        <v>0</v>
      </c>
      <c r="E353" s="228">
        <v>0</v>
      </c>
      <c r="F353" s="228">
        <v>0</v>
      </c>
      <c r="G353" s="228">
        <v>0</v>
      </c>
      <c r="H353" s="228">
        <v>0</v>
      </c>
      <c r="I353" s="228">
        <v>0</v>
      </c>
    </row>
    <row r="354" spans="1:9" ht="13.5">
      <c r="A354" s="227" t="s">
        <v>256</v>
      </c>
      <c r="B354" s="228">
        <v>0</v>
      </c>
      <c r="C354" s="228">
        <v>0</v>
      </c>
      <c r="D354" s="228">
        <v>0</v>
      </c>
      <c r="E354" s="228">
        <v>0</v>
      </c>
      <c r="F354" s="228">
        <v>0</v>
      </c>
      <c r="G354" s="228">
        <v>0</v>
      </c>
      <c r="H354" s="228">
        <v>0</v>
      </c>
      <c r="I354" s="228">
        <v>0</v>
      </c>
    </row>
    <row r="355" spans="1:8" ht="13.5">
      <c r="A355" s="246" t="s">
        <v>873</v>
      </c>
      <c r="B355">
        <v>16489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</row>
    <row r="356" spans="1:8" ht="13.5">
      <c r="A356" s="246" t="s">
        <v>780</v>
      </c>
      <c r="B356">
        <v>15548</v>
      </c>
      <c r="C356">
        <v>1212</v>
      </c>
      <c r="D356">
        <v>3476</v>
      </c>
      <c r="E356">
        <v>744</v>
      </c>
      <c r="F356">
        <v>0</v>
      </c>
      <c r="G356">
        <v>0</v>
      </c>
      <c r="H356">
        <v>0</v>
      </c>
    </row>
    <row r="357" spans="1:8" ht="13.5">
      <c r="A357" s="246" t="s">
        <v>874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</row>
    <row r="358" spans="1:8" ht="13.5">
      <c r="A358" s="246" t="s">
        <v>781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</row>
    <row r="359" spans="1:8" ht="13.5">
      <c r="A359" s="246" t="s">
        <v>875</v>
      </c>
      <c r="B359">
        <v>38265</v>
      </c>
      <c r="C359">
        <v>2036</v>
      </c>
      <c r="D359">
        <v>8</v>
      </c>
      <c r="E359">
        <v>286</v>
      </c>
      <c r="F359">
        <v>0</v>
      </c>
      <c r="G359">
        <v>0</v>
      </c>
      <c r="H359">
        <v>0</v>
      </c>
    </row>
    <row r="360" spans="1:8" ht="13.5">
      <c r="A360" s="246" t="s">
        <v>782</v>
      </c>
      <c r="B360">
        <v>482</v>
      </c>
      <c r="C360">
        <v>2</v>
      </c>
      <c r="D360">
        <v>12</v>
      </c>
      <c r="E360">
        <v>0</v>
      </c>
      <c r="F360">
        <v>0</v>
      </c>
      <c r="G360">
        <v>0</v>
      </c>
      <c r="H360">
        <v>0</v>
      </c>
    </row>
    <row r="361" spans="1:8" ht="13.5">
      <c r="A361" s="246" t="s">
        <v>876</v>
      </c>
      <c r="B361">
        <v>70784</v>
      </c>
      <c r="C361">
        <v>3250</v>
      </c>
      <c r="D361">
        <v>3496</v>
      </c>
      <c r="E361">
        <v>1030</v>
      </c>
      <c r="F361">
        <v>0</v>
      </c>
      <c r="G361">
        <v>0</v>
      </c>
      <c r="H361">
        <v>0</v>
      </c>
    </row>
    <row r="362" spans="1:8" ht="13.5">
      <c r="A362" s="246" t="s">
        <v>783</v>
      </c>
      <c r="B362">
        <v>58684</v>
      </c>
      <c r="C362">
        <v>3250</v>
      </c>
      <c r="D362">
        <v>3496</v>
      </c>
      <c r="E362">
        <v>1030</v>
      </c>
      <c r="F362">
        <v>0</v>
      </c>
      <c r="G362">
        <v>0</v>
      </c>
      <c r="H362">
        <v>0</v>
      </c>
    </row>
    <row r="363" spans="1:8" ht="13.5">
      <c r="A363" s="246" t="s">
        <v>785</v>
      </c>
      <c r="B363">
        <v>12100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</row>
    <row r="364" spans="1:8" ht="13.5">
      <c r="A364" s="246" t="s">
        <v>787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</row>
    <row r="365" spans="1:8" ht="13.5">
      <c r="A365" s="246" t="s">
        <v>788</v>
      </c>
      <c r="B365">
        <v>8772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</row>
    <row r="366" spans="1:8" ht="13.5">
      <c r="A366" s="246" t="s">
        <v>790</v>
      </c>
      <c r="B366">
        <v>41485</v>
      </c>
      <c r="C366">
        <v>6784</v>
      </c>
      <c r="D366">
        <v>19100</v>
      </c>
      <c r="E366">
        <v>6192</v>
      </c>
      <c r="F366">
        <v>0</v>
      </c>
      <c r="G366">
        <v>0</v>
      </c>
      <c r="H366">
        <v>0</v>
      </c>
    </row>
    <row r="367" spans="1:8" ht="13.5">
      <c r="A367" s="246" t="s">
        <v>792</v>
      </c>
      <c r="B367">
        <v>41485</v>
      </c>
      <c r="C367">
        <v>6784</v>
      </c>
      <c r="D367">
        <v>19100</v>
      </c>
      <c r="E367">
        <v>6192</v>
      </c>
      <c r="F367">
        <v>0</v>
      </c>
      <c r="G367">
        <v>0</v>
      </c>
      <c r="H367">
        <v>0</v>
      </c>
    </row>
    <row r="368" spans="1:8" ht="13.5">
      <c r="A368" s="246" t="s">
        <v>793</v>
      </c>
      <c r="B368">
        <v>15413</v>
      </c>
      <c r="C368">
        <v>582</v>
      </c>
      <c r="D368">
        <v>5600</v>
      </c>
      <c r="E368">
        <v>2149</v>
      </c>
      <c r="F368">
        <v>0</v>
      </c>
      <c r="G368">
        <v>0</v>
      </c>
      <c r="H368">
        <v>0</v>
      </c>
    </row>
    <row r="369" spans="1:8" ht="13.5">
      <c r="A369" s="246" t="s">
        <v>794</v>
      </c>
      <c r="B369">
        <v>0</v>
      </c>
      <c r="C369">
        <v>0</v>
      </c>
      <c r="D369">
        <v>262</v>
      </c>
      <c r="E369">
        <v>0</v>
      </c>
      <c r="F369">
        <v>0</v>
      </c>
      <c r="G369">
        <v>0</v>
      </c>
      <c r="H369">
        <v>0</v>
      </c>
    </row>
    <row r="370" spans="1:8" ht="13.5">
      <c r="A370" s="246" t="s">
        <v>795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</row>
    <row r="371" spans="1:8" ht="13.5">
      <c r="A371" s="246" t="s">
        <v>796</v>
      </c>
      <c r="B371">
        <v>46638</v>
      </c>
      <c r="C371">
        <v>4341</v>
      </c>
      <c r="D371">
        <v>8551</v>
      </c>
      <c r="E371">
        <v>2324</v>
      </c>
      <c r="F371">
        <v>0</v>
      </c>
      <c r="G371">
        <v>0</v>
      </c>
      <c r="H371">
        <v>0</v>
      </c>
    </row>
    <row r="372" spans="1:8" ht="13.5">
      <c r="A372" s="246" t="s">
        <v>797</v>
      </c>
      <c r="B372">
        <v>2292</v>
      </c>
      <c r="C372">
        <v>666</v>
      </c>
      <c r="D372">
        <v>4074</v>
      </c>
      <c r="E372">
        <v>440</v>
      </c>
      <c r="F372">
        <v>0</v>
      </c>
      <c r="G372">
        <v>0</v>
      </c>
      <c r="H372">
        <v>0</v>
      </c>
    </row>
    <row r="373" spans="1:8" ht="13.5">
      <c r="A373" s="246" t="s">
        <v>798</v>
      </c>
      <c r="B373">
        <v>114600</v>
      </c>
      <c r="C373">
        <v>12373</v>
      </c>
      <c r="D373">
        <v>37587</v>
      </c>
      <c r="E373">
        <v>11105</v>
      </c>
      <c r="F373">
        <v>0</v>
      </c>
      <c r="G373">
        <v>0</v>
      </c>
      <c r="H373">
        <v>0</v>
      </c>
    </row>
    <row r="374" spans="1:8" ht="13.5">
      <c r="A374" s="246" t="s">
        <v>799</v>
      </c>
      <c r="B374">
        <v>112047</v>
      </c>
      <c r="C374">
        <v>12373</v>
      </c>
      <c r="D374">
        <v>37587</v>
      </c>
      <c r="E374">
        <v>11105</v>
      </c>
      <c r="F374">
        <v>0</v>
      </c>
      <c r="G374">
        <v>0</v>
      </c>
      <c r="H374">
        <v>0</v>
      </c>
    </row>
    <row r="375" spans="1:8" ht="13.5">
      <c r="A375" s="246" t="s">
        <v>800</v>
      </c>
      <c r="B375">
        <v>2553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</row>
    <row r="376" spans="1:8" ht="13.5">
      <c r="A376" s="246" t="s">
        <v>801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</row>
    <row r="377" spans="1:8" ht="13.5">
      <c r="A377" s="246" t="s">
        <v>802</v>
      </c>
      <c r="B377">
        <v>0</v>
      </c>
      <c r="C377">
        <v>23456</v>
      </c>
      <c r="D377">
        <v>7819</v>
      </c>
      <c r="E377">
        <v>0</v>
      </c>
      <c r="F377">
        <v>0</v>
      </c>
      <c r="G377">
        <v>0</v>
      </c>
      <c r="H377">
        <v>0</v>
      </c>
    </row>
    <row r="378" spans="1:8" ht="13.5">
      <c r="A378" s="246" t="s">
        <v>804</v>
      </c>
      <c r="B378">
        <v>0</v>
      </c>
      <c r="C378">
        <v>16693</v>
      </c>
      <c r="D378">
        <v>53875</v>
      </c>
      <c r="E378">
        <v>20890</v>
      </c>
      <c r="F378">
        <v>0</v>
      </c>
      <c r="G378">
        <v>11</v>
      </c>
      <c r="H378">
        <v>0</v>
      </c>
    </row>
    <row r="379" spans="1:8" ht="13.5">
      <c r="A379" s="246" t="s">
        <v>806</v>
      </c>
      <c r="B379">
        <v>0</v>
      </c>
      <c r="C379">
        <v>16693</v>
      </c>
      <c r="D379">
        <v>53875</v>
      </c>
      <c r="E379">
        <v>20890</v>
      </c>
      <c r="F379">
        <v>0</v>
      </c>
      <c r="G379">
        <v>11</v>
      </c>
      <c r="H379">
        <v>0</v>
      </c>
    </row>
    <row r="380" spans="1:8" ht="13.5">
      <c r="A380" s="246" t="s">
        <v>807</v>
      </c>
      <c r="B380">
        <v>0</v>
      </c>
      <c r="C380">
        <v>7103</v>
      </c>
      <c r="D380">
        <v>6937</v>
      </c>
      <c r="E380">
        <v>4460</v>
      </c>
      <c r="F380">
        <v>0</v>
      </c>
      <c r="G380">
        <v>2310</v>
      </c>
      <c r="H380">
        <v>32</v>
      </c>
    </row>
    <row r="381" spans="1:8" ht="13.5">
      <c r="A381" s="246" t="s">
        <v>808</v>
      </c>
      <c r="B381">
        <v>0</v>
      </c>
      <c r="C381">
        <v>0</v>
      </c>
      <c r="D381">
        <v>108</v>
      </c>
      <c r="E381">
        <v>0</v>
      </c>
      <c r="F381">
        <v>0</v>
      </c>
      <c r="G381">
        <v>0</v>
      </c>
      <c r="H381">
        <v>0</v>
      </c>
    </row>
    <row r="382" spans="1:8" ht="13.5">
      <c r="A382" s="246" t="s">
        <v>809</v>
      </c>
      <c r="B382">
        <v>0</v>
      </c>
      <c r="C382">
        <v>6427</v>
      </c>
      <c r="D382">
        <v>7146</v>
      </c>
      <c r="E382">
        <v>784</v>
      </c>
      <c r="F382">
        <v>0</v>
      </c>
      <c r="G382">
        <v>0</v>
      </c>
      <c r="H382">
        <v>0</v>
      </c>
    </row>
    <row r="383" spans="1:8" ht="13.5">
      <c r="A383" s="246" t="s">
        <v>810</v>
      </c>
      <c r="B383">
        <v>0</v>
      </c>
      <c r="C383">
        <v>46185</v>
      </c>
      <c r="D383">
        <v>142049</v>
      </c>
      <c r="E383">
        <v>54074</v>
      </c>
      <c r="F383">
        <v>132</v>
      </c>
      <c r="G383">
        <v>32214</v>
      </c>
      <c r="H383">
        <v>378</v>
      </c>
    </row>
    <row r="384" spans="1:8" ht="13.5">
      <c r="A384" s="246" t="s">
        <v>811</v>
      </c>
      <c r="B384">
        <v>0</v>
      </c>
      <c r="C384">
        <v>2436</v>
      </c>
      <c r="D384">
        <v>5482</v>
      </c>
      <c r="E384">
        <v>1106</v>
      </c>
      <c r="F384">
        <v>6</v>
      </c>
      <c r="G384">
        <v>2547</v>
      </c>
      <c r="H384">
        <v>27</v>
      </c>
    </row>
    <row r="385" spans="1:8" ht="13.5">
      <c r="A385" s="246" t="s">
        <v>812</v>
      </c>
      <c r="B385">
        <v>0</v>
      </c>
      <c r="C385">
        <v>102300</v>
      </c>
      <c r="D385">
        <v>223416</v>
      </c>
      <c r="E385">
        <v>81314</v>
      </c>
      <c r="F385">
        <v>138</v>
      </c>
      <c r="G385">
        <v>37082</v>
      </c>
      <c r="H385">
        <v>437</v>
      </c>
    </row>
    <row r="386" spans="1:8" ht="13.5">
      <c r="A386" s="246" t="s">
        <v>813</v>
      </c>
      <c r="B386">
        <v>0</v>
      </c>
      <c r="C386">
        <v>102300</v>
      </c>
      <c r="D386">
        <v>223416</v>
      </c>
      <c r="E386">
        <v>81314</v>
      </c>
      <c r="F386">
        <v>138</v>
      </c>
      <c r="G386">
        <v>37082</v>
      </c>
      <c r="H386">
        <v>437</v>
      </c>
    </row>
    <row r="387" spans="1:8" ht="13.5">
      <c r="A387" s="246" t="s">
        <v>814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</row>
    <row r="388" spans="1:8" ht="13.5">
      <c r="A388" s="246" t="s">
        <v>815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</row>
    <row r="389" spans="1:8" ht="13.5">
      <c r="A389" s="246" t="s">
        <v>816</v>
      </c>
      <c r="B389">
        <v>154748</v>
      </c>
      <c r="C389">
        <v>7633</v>
      </c>
      <c r="D389">
        <v>7633</v>
      </c>
      <c r="E389">
        <v>0</v>
      </c>
      <c r="F389">
        <v>0</v>
      </c>
      <c r="G389">
        <v>0</v>
      </c>
      <c r="H389">
        <v>0</v>
      </c>
    </row>
    <row r="390" spans="1:8" ht="13.5">
      <c r="A390" s="246" t="s">
        <v>818</v>
      </c>
      <c r="B390">
        <v>871575</v>
      </c>
      <c r="C390">
        <v>26956</v>
      </c>
      <c r="D390">
        <v>0</v>
      </c>
      <c r="E390">
        <v>0</v>
      </c>
      <c r="F390">
        <v>0</v>
      </c>
      <c r="G390">
        <v>0</v>
      </c>
      <c r="H390">
        <v>0</v>
      </c>
    </row>
    <row r="391" spans="1:8" ht="13.5">
      <c r="A391" s="246" t="s">
        <v>820</v>
      </c>
      <c r="B391">
        <v>8514</v>
      </c>
      <c r="C391">
        <v>79</v>
      </c>
      <c r="D391">
        <v>1805</v>
      </c>
      <c r="E391">
        <v>10</v>
      </c>
      <c r="F391">
        <v>0</v>
      </c>
      <c r="G391">
        <v>217</v>
      </c>
      <c r="H391">
        <v>0</v>
      </c>
    </row>
    <row r="392" spans="1:8" ht="13.5">
      <c r="A392" s="246" t="s">
        <v>821</v>
      </c>
      <c r="B392">
        <v>200022</v>
      </c>
      <c r="C392">
        <v>14421</v>
      </c>
      <c r="D392">
        <v>22180</v>
      </c>
      <c r="E392">
        <v>7238</v>
      </c>
      <c r="F392">
        <v>9</v>
      </c>
      <c r="G392">
        <v>2192</v>
      </c>
      <c r="H392">
        <v>18</v>
      </c>
    </row>
    <row r="393" spans="1:8" ht="13.5">
      <c r="A393" s="246" t="s">
        <v>822</v>
      </c>
      <c r="B393">
        <v>1234859</v>
      </c>
      <c r="C393">
        <v>49089</v>
      </c>
      <c r="D393">
        <v>31618</v>
      </c>
      <c r="E393">
        <v>7248</v>
      </c>
      <c r="F393">
        <v>9</v>
      </c>
      <c r="G393">
        <v>2409</v>
      </c>
      <c r="H393">
        <v>18</v>
      </c>
    </row>
    <row r="394" spans="1:8" ht="13.5">
      <c r="A394" s="246" t="s">
        <v>823</v>
      </c>
      <c r="B394">
        <v>1185559</v>
      </c>
      <c r="C394">
        <v>48048</v>
      </c>
      <c r="D394">
        <v>31519</v>
      </c>
      <c r="E394">
        <v>7169</v>
      </c>
      <c r="F394">
        <v>9</v>
      </c>
      <c r="G394">
        <v>2369</v>
      </c>
      <c r="H394">
        <v>18</v>
      </c>
    </row>
    <row r="395" spans="1:8" ht="13.5">
      <c r="A395" s="246" t="s">
        <v>824</v>
      </c>
      <c r="B395">
        <v>12402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</row>
    <row r="396" spans="1:8" ht="13.5">
      <c r="A396" s="246" t="s">
        <v>825</v>
      </c>
      <c r="B396">
        <v>36898</v>
      </c>
      <c r="C396">
        <v>1041</v>
      </c>
      <c r="D396">
        <v>99</v>
      </c>
      <c r="E396">
        <v>79</v>
      </c>
      <c r="F396">
        <v>0</v>
      </c>
      <c r="G396">
        <v>40</v>
      </c>
      <c r="H396">
        <v>0</v>
      </c>
    </row>
    <row r="397" spans="1:8" ht="13.5">
      <c r="A397" s="246" t="s">
        <v>826</v>
      </c>
      <c r="B397">
        <v>1420243</v>
      </c>
      <c r="C397">
        <v>167012</v>
      </c>
      <c r="D397">
        <v>296117</v>
      </c>
      <c r="E397">
        <v>100697</v>
      </c>
      <c r="F397">
        <v>147</v>
      </c>
      <c r="G397">
        <v>39491</v>
      </c>
      <c r="H397">
        <v>455</v>
      </c>
    </row>
    <row r="398" spans="1:8" ht="13.5">
      <c r="A398" s="246" t="s">
        <v>827</v>
      </c>
      <c r="B398">
        <v>1356290</v>
      </c>
      <c r="C398">
        <v>165971</v>
      </c>
      <c r="D398">
        <v>296018</v>
      </c>
      <c r="E398">
        <v>100618</v>
      </c>
      <c r="F398">
        <v>147</v>
      </c>
      <c r="G398">
        <v>39451</v>
      </c>
      <c r="H398">
        <v>455</v>
      </c>
    </row>
    <row r="399" spans="1:8" ht="13.5">
      <c r="A399" s="246" t="s">
        <v>831</v>
      </c>
      <c r="B399">
        <v>27055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</row>
    <row r="400" spans="1:8" ht="13.5">
      <c r="A400" s="246" t="s">
        <v>833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</row>
    <row r="401" spans="1:8" ht="13.5">
      <c r="A401" s="246" t="s">
        <v>834</v>
      </c>
      <c r="B401">
        <v>744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</row>
    <row r="402" spans="1:8" ht="13.5">
      <c r="A402" s="246" t="s">
        <v>835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</row>
    <row r="403" spans="1:8" ht="13.5">
      <c r="A403" s="246" t="s">
        <v>836</v>
      </c>
      <c r="B403">
        <v>36154</v>
      </c>
      <c r="C403">
        <v>1041</v>
      </c>
      <c r="D403">
        <v>0</v>
      </c>
      <c r="E403">
        <v>0</v>
      </c>
      <c r="F403">
        <v>0</v>
      </c>
      <c r="G403">
        <v>0</v>
      </c>
      <c r="H403">
        <v>0</v>
      </c>
    </row>
    <row r="404" spans="1:8" ht="13.5">
      <c r="A404" s="246" t="s">
        <v>837</v>
      </c>
      <c r="B404">
        <v>0</v>
      </c>
      <c r="C404">
        <v>0</v>
      </c>
      <c r="D404">
        <v>99</v>
      </c>
      <c r="E404">
        <v>79</v>
      </c>
      <c r="F404">
        <v>0</v>
      </c>
      <c r="G404">
        <v>40</v>
      </c>
      <c r="H404">
        <v>0</v>
      </c>
    </row>
    <row r="405" spans="1:8" ht="13.5">
      <c r="A405" s="246" t="s">
        <v>838</v>
      </c>
      <c r="B405">
        <v>1119277</v>
      </c>
      <c r="C405">
        <v>124188</v>
      </c>
      <c r="D405">
        <v>346823</v>
      </c>
      <c r="E405">
        <v>50198</v>
      </c>
      <c r="F405">
        <v>188</v>
      </c>
      <c r="G405">
        <v>5886</v>
      </c>
      <c r="H405">
        <v>46</v>
      </c>
    </row>
    <row r="406" spans="1:8" ht="13.5">
      <c r="A406" s="246" t="s">
        <v>839</v>
      </c>
      <c r="B406">
        <v>370484</v>
      </c>
      <c r="C406">
        <v>12345</v>
      </c>
      <c r="D406">
        <v>104</v>
      </c>
      <c r="E406">
        <v>88</v>
      </c>
      <c r="F406">
        <v>8</v>
      </c>
      <c r="G406">
        <v>1760</v>
      </c>
      <c r="H406">
        <v>9</v>
      </c>
    </row>
    <row r="407" spans="1:8" ht="13.5">
      <c r="A407" s="246" t="s">
        <v>840</v>
      </c>
      <c r="B407">
        <v>45856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</row>
    <row r="408" spans="1:8" ht="13.5">
      <c r="A408" s="246" t="s">
        <v>841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</row>
    <row r="409" spans="1:8" ht="13.5">
      <c r="A409" s="246" t="s">
        <v>842</v>
      </c>
      <c r="B409">
        <v>40521</v>
      </c>
      <c r="C409">
        <v>24281</v>
      </c>
      <c r="D409">
        <v>51005</v>
      </c>
      <c r="E409">
        <v>8057</v>
      </c>
      <c r="F409">
        <v>29</v>
      </c>
      <c r="G409">
        <v>6</v>
      </c>
      <c r="H409">
        <v>0</v>
      </c>
    </row>
    <row r="410" spans="1:8" ht="13.5">
      <c r="A410" s="246" t="s">
        <v>843</v>
      </c>
      <c r="B410">
        <v>501704</v>
      </c>
      <c r="C410">
        <v>84885</v>
      </c>
      <c r="D410">
        <v>207782</v>
      </c>
      <c r="E410">
        <v>41731</v>
      </c>
      <c r="F410">
        <v>88</v>
      </c>
      <c r="G410">
        <v>4120</v>
      </c>
      <c r="H410">
        <v>22</v>
      </c>
    </row>
    <row r="411" spans="1:8" ht="13.5">
      <c r="A411" s="246" t="s">
        <v>844</v>
      </c>
      <c r="B411">
        <v>160712</v>
      </c>
      <c r="C411">
        <v>2677</v>
      </c>
      <c r="D411">
        <v>87932</v>
      </c>
      <c r="E411">
        <v>322</v>
      </c>
      <c r="F411">
        <v>63</v>
      </c>
      <c r="G411">
        <v>0</v>
      </c>
      <c r="H411">
        <v>15</v>
      </c>
    </row>
    <row r="412" spans="1:8" ht="13.5">
      <c r="A412" s="246" t="s">
        <v>845</v>
      </c>
      <c r="B412">
        <v>2745914</v>
      </c>
      <c r="C412">
        <v>364994</v>
      </c>
      <c r="D412">
        <v>939330</v>
      </c>
      <c r="E412">
        <v>266997</v>
      </c>
      <c r="F412">
        <v>813</v>
      </c>
      <c r="G412">
        <v>21650</v>
      </c>
      <c r="H412">
        <v>204</v>
      </c>
    </row>
    <row r="413" spans="1:8" ht="13.5">
      <c r="A413" s="246" t="s">
        <v>846</v>
      </c>
      <c r="B413">
        <v>514040</v>
      </c>
      <c r="C413">
        <v>19473</v>
      </c>
      <c r="D413">
        <v>29995</v>
      </c>
      <c r="E413">
        <v>8232</v>
      </c>
      <c r="F413">
        <v>25</v>
      </c>
      <c r="G413">
        <v>4094</v>
      </c>
      <c r="H413">
        <v>25</v>
      </c>
    </row>
    <row r="414" spans="1:8" ht="13.5">
      <c r="A414" s="246" t="s">
        <v>847</v>
      </c>
      <c r="B414">
        <v>102936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</row>
    <row r="415" spans="1:8" ht="13.5">
      <c r="A415" s="246" t="s">
        <v>877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</row>
    <row r="416" spans="1:8" ht="13.5">
      <c r="A416" s="246" t="s">
        <v>878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</row>
    <row r="417" spans="1:8" ht="13.5">
      <c r="A417" s="246" t="s">
        <v>879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</row>
    <row r="418" spans="1:8" ht="13.5">
      <c r="A418" s="246" t="s">
        <v>880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</row>
    <row r="419" spans="1:8" ht="13.5">
      <c r="A419" s="246" t="s">
        <v>850</v>
      </c>
      <c r="B419">
        <v>38408</v>
      </c>
      <c r="C419">
        <v>39672</v>
      </c>
      <c r="D419">
        <v>65457</v>
      </c>
      <c r="E419">
        <v>20968</v>
      </c>
      <c r="F419">
        <v>91</v>
      </c>
      <c r="G419">
        <v>10</v>
      </c>
      <c r="H419">
        <v>0</v>
      </c>
    </row>
    <row r="420" spans="1:8" ht="13.5">
      <c r="A420" s="246" t="s">
        <v>881</v>
      </c>
      <c r="B420">
        <v>496303</v>
      </c>
      <c r="C420">
        <v>132899</v>
      </c>
      <c r="D420">
        <v>234969</v>
      </c>
      <c r="E420">
        <v>92410</v>
      </c>
      <c r="F420">
        <v>270</v>
      </c>
      <c r="G420">
        <v>6524</v>
      </c>
      <c r="H420">
        <v>56</v>
      </c>
    </row>
    <row r="421" spans="1:8" ht="13.5">
      <c r="A421" s="246" t="s">
        <v>851</v>
      </c>
      <c r="B421">
        <v>1594227</v>
      </c>
      <c r="C421">
        <v>172950</v>
      </c>
      <c r="D421">
        <v>608909</v>
      </c>
      <c r="E421">
        <v>145387</v>
      </c>
      <c r="F421">
        <v>427</v>
      </c>
      <c r="G421">
        <v>11022</v>
      </c>
      <c r="H421">
        <v>123</v>
      </c>
    </row>
    <row r="422" spans="1:8" ht="13.5">
      <c r="A422" s="246" t="s">
        <v>882</v>
      </c>
      <c r="B422">
        <v>4016</v>
      </c>
      <c r="C422">
        <v>6781</v>
      </c>
      <c r="D422">
        <v>12655</v>
      </c>
      <c r="E422">
        <v>1633</v>
      </c>
      <c r="F422">
        <v>0</v>
      </c>
      <c r="G422">
        <v>0</v>
      </c>
      <c r="H422">
        <v>0</v>
      </c>
    </row>
    <row r="423" spans="1:8" ht="13.5">
      <c r="A423" s="246" t="s">
        <v>852</v>
      </c>
      <c r="B423">
        <v>3869207</v>
      </c>
      <c r="C423">
        <v>495963</v>
      </c>
      <c r="D423">
        <v>1298808</v>
      </c>
      <c r="E423">
        <v>318828</v>
      </c>
      <c r="F423">
        <v>1001</v>
      </c>
      <c r="G423">
        <v>27536</v>
      </c>
      <c r="H423">
        <v>250</v>
      </c>
    </row>
    <row r="424" spans="1:8" ht="13.5">
      <c r="A424" s="246" t="s">
        <v>853</v>
      </c>
      <c r="B424">
        <v>887349</v>
      </c>
      <c r="C424">
        <v>35444</v>
      </c>
      <c r="D424">
        <v>35190</v>
      </c>
      <c r="E424">
        <v>8947</v>
      </c>
      <c r="F424">
        <v>33</v>
      </c>
      <c r="G424">
        <v>5854</v>
      </c>
      <c r="H424">
        <v>34</v>
      </c>
    </row>
    <row r="425" spans="1:8" ht="13.5">
      <c r="A425" s="246" t="s">
        <v>855</v>
      </c>
      <c r="B425">
        <v>148792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</row>
    <row r="426" spans="1:8" ht="13.5">
      <c r="A426" s="246" t="s">
        <v>857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</row>
    <row r="427" spans="1:8" ht="13.5">
      <c r="A427" s="246" t="s">
        <v>858</v>
      </c>
      <c r="B427">
        <v>78929</v>
      </c>
      <c r="C427">
        <v>63953</v>
      </c>
      <c r="D427">
        <v>116462</v>
      </c>
      <c r="E427">
        <v>29025</v>
      </c>
      <c r="F427">
        <v>120</v>
      </c>
      <c r="G427">
        <v>16</v>
      </c>
      <c r="H427">
        <v>0</v>
      </c>
    </row>
    <row r="428" spans="1:8" ht="13.5">
      <c r="A428" s="246" t="s">
        <v>859</v>
      </c>
      <c r="B428">
        <v>998007</v>
      </c>
      <c r="C428">
        <v>217784</v>
      </c>
      <c r="D428">
        <v>442751</v>
      </c>
      <c r="E428">
        <v>134141</v>
      </c>
      <c r="F428">
        <v>358</v>
      </c>
      <c r="G428">
        <v>10644</v>
      </c>
      <c r="H428">
        <v>78</v>
      </c>
    </row>
    <row r="429" spans="1:8" ht="13.5">
      <c r="A429" s="246" t="s">
        <v>860</v>
      </c>
      <c r="B429">
        <v>1756130</v>
      </c>
      <c r="C429">
        <v>178782</v>
      </c>
      <c r="D429">
        <v>704405</v>
      </c>
      <c r="E429">
        <v>146715</v>
      </c>
      <c r="F429">
        <v>490</v>
      </c>
      <c r="G429">
        <v>11022</v>
      </c>
      <c r="H429">
        <v>138</v>
      </c>
    </row>
    <row r="430" spans="1:8" ht="13.5">
      <c r="A430" s="246" t="s">
        <v>861</v>
      </c>
      <c r="B430">
        <v>5289450</v>
      </c>
      <c r="C430">
        <v>662975</v>
      </c>
      <c r="D430">
        <v>1594925</v>
      </c>
      <c r="E430">
        <v>419525</v>
      </c>
      <c r="F430">
        <v>1148</v>
      </c>
      <c r="G430">
        <v>67027</v>
      </c>
      <c r="H430">
        <v>705</v>
      </c>
    </row>
    <row r="431" spans="1:8" ht="13.5">
      <c r="A431" s="246" t="s">
        <v>863</v>
      </c>
      <c r="B431">
        <v>2243639</v>
      </c>
      <c r="C431">
        <v>201415</v>
      </c>
      <c r="D431">
        <v>331208</v>
      </c>
      <c r="E431">
        <v>109565</v>
      </c>
      <c r="F431">
        <v>180</v>
      </c>
      <c r="G431">
        <v>45305</v>
      </c>
      <c r="H431">
        <v>489</v>
      </c>
    </row>
    <row r="432" spans="1:8" ht="13.5">
      <c r="A432" s="246" t="s">
        <v>865</v>
      </c>
      <c r="B432">
        <v>175847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</row>
    <row r="433" spans="1:8" ht="13.5">
      <c r="A433" s="246" t="s">
        <v>867</v>
      </c>
      <c r="B433">
        <v>2869964</v>
      </c>
      <c r="C433">
        <v>461560</v>
      </c>
      <c r="D433">
        <v>1263717</v>
      </c>
      <c r="E433">
        <v>309960</v>
      </c>
      <c r="F433">
        <v>968</v>
      </c>
      <c r="G433">
        <v>21722</v>
      </c>
      <c r="H433">
        <v>216</v>
      </c>
    </row>
    <row r="434" spans="1:8" ht="13.5">
      <c r="A434" s="246" t="s">
        <v>883</v>
      </c>
      <c r="B434">
        <v>3210203</v>
      </c>
      <c r="C434">
        <v>349799</v>
      </c>
      <c r="D434">
        <v>945347</v>
      </c>
      <c r="E434">
        <v>132061</v>
      </c>
      <c r="F434">
        <v>853</v>
      </c>
      <c r="G434">
        <v>9320</v>
      </c>
      <c r="H434">
        <v>236</v>
      </c>
    </row>
    <row r="435" spans="1:8" ht="13.5">
      <c r="A435" s="246" t="s">
        <v>884</v>
      </c>
      <c r="B435">
        <v>1034144</v>
      </c>
      <c r="C435">
        <v>33981</v>
      </c>
      <c r="D435">
        <v>0</v>
      </c>
      <c r="E435">
        <v>0</v>
      </c>
      <c r="F435">
        <v>37</v>
      </c>
      <c r="G435">
        <v>2787</v>
      </c>
      <c r="H435">
        <v>47</v>
      </c>
    </row>
    <row r="436" spans="1:8" ht="13.5">
      <c r="A436" s="246" t="s">
        <v>885</v>
      </c>
      <c r="B436">
        <v>130178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</row>
    <row r="437" spans="1:8" ht="13.5">
      <c r="A437" s="246" t="s">
        <v>886</v>
      </c>
      <c r="B437">
        <v>2045881</v>
      </c>
      <c r="C437">
        <v>315818</v>
      </c>
      <c r="D437">
        <v>945347</v>
      </c>
      <c r="E437">
        <v>132061</v>
      </c>
      <c r="F437">
        <v>816</v>
      </c>
      <c r="G437">
        <v>6533</v>
      </c>
      <c r="H437">
        <v>189</v>
      </c>
    </row>
    <row r="438" spans="1:8" ht="13.5">
      <c r="A438" s="246" t="s">
        <v>887</v>
      </c>
      <c r="B438">
        <v>2990032</v>
      </c>
      <c r="C438">
        <v>151917</v>
      </c>
      <c r="D438">
        <v>313282</v>
      </c>
      <c r="E438">
        <v>86515</v>
      </c>
      <c r="F438">
        <v>93</v>
      </c>
      <c r="G438">
        <v>20323</v>
      </c>
      <c r="H438">
        <v>265</v>
      </c>
    </row>
    <row r="439" spans="1:8" ht="13.5">
      <c r="A439" s="246" t="s">
        <v>888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</row>
    <row r="440" spans="1:8" ht="13.5">
      <c r="A440" s="246" t="s">
        <v>889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</row>
    <row r="441" spans="1:8" ht="13.5">
      <c r="A441" s="246" t="s">
        <v>890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</row>
    <row r="442" spans="1:8" ht="13.5">
      <c r="A442" s="246" t="s">
        <v>891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</row>
    <row r="443" spans="1:8" ht="13.5">
      <c r="A443" s="246" t="s">
        <v>892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</row>
    <row r="444" spans="1:8" ht="13.5">
      <c r="A444" s="246" t="s">
        <v>893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</row>
    <row r="445" spans="1:8" ht="13.5">
      <c r="A445" s="246" t="s">
        <v>894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</row>
    <row r="446" spans="1:8" ht="13.5">
      <c r="A446" s="246" t="s">
        <v>895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</row>
    <row r="447" spans="1:8" ht="13.5">
      <c r="A447" s="246" t="s">
        <v>896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</row>
    <row r="448" spans="1:8" ht="13.5">
      <c r="A448" s="246" t="s">
        <v>897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</row>
    <row r="449" spans="1:8" ht="13.5">
      <c r="A449" s="246" t="s">
        <v>898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</row>
    <row r="450" spans="1:8" ht="13.5">
      <c r="A450" s="246" t="s">
        <v>899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</row>
    <row r="451" spans="1:8" ht="13.5">
      <c r="A451" s="246" t="s">
        <v>900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</row>
    <row r="452" spans="1:8" ht="13.5">
      <c r="A452" s="246" t="s">
        <v>901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</row>
    <row r="453" spans="1:8" ht="13.5">
      <c r="A453" s="246" t="s">
        <v>902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</row>
    <row r="454" spans="1:8" ht="13.5">
      <c r="A454" s="246" t="s">
        <v>903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</row>
    <row r="455" spans="1:8" ht="13.5">
      <c r="A455" s="246" t="s">
        <v>904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</row>
    <row r="456" spans="1:8" ht="13.5">
      <c r="A456" s="246" t="s">
        <v>905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</row>
    <row r="457" spans="1:8" ht="13.5">
      <c r="A457" s="246" t="s">
        <v>906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</row>
    <row r="458" spans="1:8" ht="13.5">
      <c r="A458" s="246" t="s">
        <v>907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</row>
    <row r="459" spans="1:8" ht="13.5">
      <c r="A459" s="246" t="s">
        <v>908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</row>
    <row r="460" spans="1:8" ht="13.5">
      <c r="A460" s="246" t="s">
        <v>909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</row>
    <row r="461" spans="1:8" ht="13.5">
      <c r="A461" s="246" t="s">
        <v>910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</row>
    <row r="462" spans="1:8" ht="13.5">
      <c r="A462" s="246" t="s">
        <v>911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</row>
    <row r="463" spans="1:8" ht="13.5">
      <c r="A463" s="246" t="s">
        <v>912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</row>
    <row r="464" spans="1:8" ht="13.5">
      <c r="A464" s="246" t="s">
        <v>913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</row>
    <row r="465" spans="1:8" ht="13.5">
      <c r="A465" s="246" t="s">
        <v>914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</row>
    <row r="466" spans="1:8" ht="13.5">
      <c r="A466" s="246" t="s">
        <v>915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</row>
    <row r="467" spans="1:8" ht="13.5">
      <c r="A467" s="246" t="s">
        <v>916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</row>
    <row r="468" spans="1:8" ht="13.5">
      <c r="A468" s="246" t="s">
        <v>917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</row>
    <row r="469" spans="1:8" ht="13.5">
      <c r="A469" s="246" t="s">
        <v>918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</row>
    <row r="470" spans="1:8" ht="13.5">
      <c r="A470" s="246" t="s">
        <v>919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</row>
    <row r="471" spans="1:8" ht="13.5">
      <c r="A471" s="246" t="s">
        <v>920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</row>
    <row r="472" spans="1:8" ht="13.5">
      <c r="A472" s="246" t="s">
        <v>921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</row>
    <row r="473" spans="1:8" ht="13.5">
      <c r="A473" s="246" t="s">
        <v>922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</row>
    <row r="474" spans="1:8" ht="13.5">
      <c r="A474" s="246" t="s">
        <v>923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</row>
    <row r="475" spans="1:8" ht="13.5">
      <c r="A475" s="246" t="s">
        <v>924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</row>
    <row r="476" spans="1:8" ht="13.5">
      <c r="A476" s="246" t="s">
        <v>925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</row>
    <row r="477" spans="1:8" ht="13.5">
      <c r="A477" s="246" t="s">
        <v>926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</row>
    <row r="478" spans="1:8" ht="13.5">
      <c r="A478" s="246" t="s">
        <v>927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</row>
    <row r="479" spans="1:8" ht="13.5">
      <c r="A479" s="246" t="s">
        <v>928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</row>
    <row r="480" spans="1:8" ht="13.5">
      <c r="A480" s="246" t="s">
        <v>929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GridLines="0" tabSelected="1" zoomScale="85" zoomScaleNormal="85" zoomScaleSheetLayoutView="85" zoomScalePageLayoutView="85" workbookViewId="0" topLeftCell="B2">
      <selection activeCell="B2" sqref="B2"/>
    </sheetView>
  </sheetViews>
  <sheetFormatPr defaultColWidth="8.796875" defaultRowHeight="14.25"/>
  <cols>
    <col min="1" max="1" width="12.3984375" style="222" hidden="1" customWidth="1"/>
    <col min="2" max="2" width="2.59765625" style="222" customWidth="1"/>
    <col min="3" max="3" width="14.09765625" style="222" customWidth="1"/>
    <col min="4" max="4" width="21.59765625" style="222" customWidth="1"/>
    <col min="5" max="5" width="13.8984375" style="222" customWidth="1"/>
    <col min="6" max="6" width="14.09765625" style="222" customWidth="1"/>
    <col min="7" max="12" width="12.5" style="222" customWidth="1"/>
    <col min="13" max="16384" width="9" style="222" customWidth="1"/>
  </cols>
  <sheetData>
    <row r="1" spans="6:12" ht="13.5" hidden="1">
      <c r="F1" s="222" t="s">
        <v>950</v>
      </c>
      <c r="G1" s="222" t="s">
        <v>613</v>
      </c>
      <c r="H1" s="222" t="s">
        <v>615</v>
      </c>
      <c r="I1" s="222" t="s">
        <v>617</v>
      </c>
      <c r="J1" s="222" t="s">
        <v>619</v>
      </c>
      <c r="K1" s="222" t="s">
        <v>621</v>
      </c>
      <c r="L1" s="222" t="s">
        <v>623</v>
      </c>
    </row>
    <row r="2" s="231" customFormat="1" ht="13.5" customHeight="1">
      <c r="B2" s="231" t="s">
        <v>931</v>
      </c>
    </row>
    <row r="3" s="231" customFormat="1" ht="13.5" customHeight="1"/>
    <row r="4" spans="2:4" s="231" customFormat="1" ht="13.5">
      <c r="B4" s="248" t="s">
        <v>189</v>
      </c>
      <c r="C4" s="248"/>
      <c r="D4" s="248"/>
    </row>
    <row r="5" spans="2:12" ht="13.5" customHeight="1">
      <c r="B5" s="1"/>
      <c r="C5" s="2"/>
      <c r="D5" s="8" t="s">
        <v>16</v>
      </c>
      <c r="E5" s="10"/>
      <c r="F5" s="317" t="s">
        <v>19</v>
      </c>
      <c r="G5" s="318"/>
      <c r="H5" s="318"/>
      <c r="I5" s="318"/>
      <c r="J5" s="318"/>
      <c r="K5" s="318"/>
      <c r="L5" s="319"/>
    </row>
    <row r="6" spans="2:12" ht="13.5" customHeight="1">
      <c r="B6" s="9"/>
      <c r="C6" s="7"/>
      <c r="D6" s="6"/>
      <c r="E6" s="11" t="s">
        <v>23</v>
      </c>
      <c r="F6" s="320" t="s">
        <v>626</v>
      </c>
      <c r="G6" s="320" t="s">
        <v>627</v>
      </c>
      <c r="H6" s="320" t="s">
        <v>628</v>
      </c>
      <c r="I6" s="320" t="s">
        <v>629</v>
      </c>
      <c r="J6" s="320" t="s">
        <v>630</v>
      </c>
      <c r="K6" s="320" t="s">
        <v>631</v>
      </c>
      <c r="L6" s="320" t="s">
        <v>632</v>
      </c>
    </row>
    <row r="7" spans="2:12" ht="13.5">
      <c r="B7" s="3" t="s">
        <v>17</v>
      </c>
      <c r="C7" s="4"/>
      <c r="D7" s="5"/>
      <c r="E7" s="12"/>
      <c r="F7" s="321"/>
      <c r="G7" s="321"/>
      <c r="H7" s="321"/>
      <c r="I7" s="321"/>
      <c r="J7" s="321"/>
      <c r="K7" s="321"/>
      <c r="L7" s="321"/>
    </row>
    <row r="8" spans="1:12" ht="13.5">
      <c r="A8" s="222" t="s">
        <v>228</v>
      </c>
      <c r="B8" s="117" t="s">
        <v>202</v>
      </c>
      <c r="C8" s="64" t="s">
        <v>635</v>
      </c>
      <c r="D8" s="65"/>
      <c r="E8" s="25" t="s">
        <v>223</v>
      </c>
      <c r="F8" s="25" t="s">
        <v>730</v>
      </c>
      <c r="G8" s="251" t="s">
        <v>730</v>
      </c>
      <c r="H8" s="251" t="s">
        <v>730</v>
      </c>
      <c r="I8" s="251" t="s">
        <v>730</v>
      </c>
      <c r="J8" s="251" t="s">
        <v>730</v>
      </c>
      <c r="K8" s="251" t="s">
        <v>730</v>
      </c>
      <c r="L8" s="252" t="s">
        <v>730</v>
      </c>
    </row>
    <row r="9" spans="2:12" ht="15" customHeight="1">
      <c r="B9" s="118" t="s">
        <v>203</v>
      </c>
      <c r="C9" s="66"/>
      <c r="D9" s="67" t="s">
        <v>636</v>
      </c>
      <c r="E9" s="26"/>
      <c r="F9" s="253" t="str">
        <f>IF(LEFT(F10,1)="2","T","S")&amp;" "&amp;MID(F10,2,2)&amp;"."&amp;MID(F10,4,2)&amp;"."&amp;MID(F10,6,2)</f>
        <v>S 48.03.16</v>
      </c>
      <c r="G9" s="254" t="str">
        <f aca="true" t="shared" si="0" ref="G9:L9">IF(LEFT(G10,1)="2","T","S")&amp;" "&amp;MID(G10,2,2)&amp;"."&amp;MID(G10,4,2)&amp;"."&amp;MID(G10,6,2)</f>
        <v>S 61.12.15</v>
      </c>
      <c r="H9" s="254" t="str">
        <f t="shared" si="0"/>
        <v>S 58.06.28</v>
      </c>
      <c r="I9" s="254" t="str">
        <f t="shared" si="0"/>
        <v>S 57.07.01</v>
      </c>
      <c r="J9" s="254" t="str">
        <f t="shared" si="0"/>
        <v>S 15.11.01</v>
      </c>
      <c r="K9" s="254" t="str">
        <f t="shared" si="0"/>
        <v>S 13.07.02</v>
      </c>
      <c r="L9" s="255" t="str">
        <f t="shared" si="0"/>
        <v>S 14.04.01</v>
      </c>
    </row>
    <row r="10" spans="1:12" s="232" customFormat="1" ht="13.5" customHeight="1" hidden="1">
      <c r="A10" s="232" t="s">
        <v>694</v>
      </c>
      <c r="B10" s="208"/>
      <c r="C10" s="209"/>
      <c r="D10" s="210"/>
      <c r="E10" s="211"/>
      <c r="F10" s="212">
        <f>INDEX('元データ'!$A$2:$I$354,MATCH('施設及び業務概況に関する調'!$A10,'元データ'!$A$2:$A$354,0),MATCH('施設及び業務概況に関する調'!F$1,'元データ'!$A$2:$I$2,0))</f>
        <v>3480316</v>
      </c>
      <c r="G10" s="213">
        <f>INDEX('元データ'!$A$2:$I$354,MATCH('施設及び業務概況に関する調'!$A10,'元データ'!$A$2:$A$354,0),MATCH('施設及び業務概況に関する調'!G$1,'元データ'!$A$2:$I$2,0))</f>
        <v>3611215</v>
      </c>
      <c r="H10" s="213">
        <f>INDEX('元データ'!$A$2:$I$354,MATCH('施設及び業務概況に関する調'!$A10,'元データ'!$A$2:$A$354,0),MATCH('施設及び業務概況に関する調'!H$1,'元データ'!$A$2:$I$2,0))</f>
        <v>3580628</v>
      </c>
      <c r="I10" s="213">
        <f>INDEX('元データ'!$A$2:$I$354,MATCH('施設及び業務概況に関する調'!$A10,'元データ'!$A$2:$A$354,0),MATCH('施設及び業務概況に関する調'!I$1,'元データ'!$A$2:$I$2,0))</f>
        <v>3570701</v>
      </c>
      <c r="J10" s="213">
        <f>INDEX('元データ'!$A$2:$I$354,MATCH('施設及び業務概況に関する調'!$A10,'元データ'!$A$2:$A$354,0),MATCH('施設及び業務概況に関する調'!J$1,'元データ'!$A$2:$I$2,0))</f>
        <v>4151101</v>
      </c>
      <c r="K10" s="213">
        <f>INDEX('元データ'!$A$2:$I$354,MATCH('施設及び業務概況に関する調'!$A10,'元データ'!$A$2:$A$354,0),MATCH('施設及び業務概況に関する調'!K$1,'元データ'!$A$2:$I$2,0))</f>
        <v>4130702</v>
      </c>
      <c r="L10" s="240">
        <f>INDEX('元データ'!$A$2:$I$354,MATCH('施設及び業務概況に関する調'!$A10,'元データ'!$A$2:$A$354,0),MATCH('施設及び業務概況に関する調'!L$1,'元データ'!$A$2:$I$2,0))</f>
        <v>4140401</v>
      </c>
    </row>
    <row r="11" spans="2:12" ht="14.25" customHeight="1">
      <c r="B11" s="214"/>
      <c r="C11" s="68"/>
      <c r="D11" s="207" t="s">
        <v>18</v>
      </c>
      <c r="E11" s="23"/>
      <c r="F11" s="23" t="str">
        <f aca="true" t="shared" si="1" ref="F11:L11">IF(LEFT(F12,1)="2","T","S")&amp;" "&amp;MID(F12,2,2)&amp;"."&amp;MID(F12,4,2)&amp;"."&amp;MID(F12,6,2)</f>
        <v>S 56.04.01</v>
      </c>
      <c r="G11" s="256" t="str">
        <f t="shared" si="1"/>
        <v>S 01.07.26</v>
      </c>
      <c r="H11" s="256" t="str">
        <f t="shared" si="1"/>
        <v>S 59.04.01</v>
      </c>
      <c r="I11" s="256" t="str">
        <f t="shared" si="1"/>
        <v>S 61.04.01</v>
      </c>
      <c r="J11" s="256" t="str">
        <f t="shared" si="1"/>
        <v>S 17.03.01</v>
      </c>
      <c r="K11" s="256" t="str">
        <f t="shared" si="1"/>
        <v>S 13.08.09</v>
      </c>
      <c r="L11" s="257" t="str">
        <f t="shared" si="1"/>
        <v>S 15.04.01</v>
      </c>
    </row>
    <row r="12" spans="1:12" s="232" customFormat="1" ht="14.25" customHeight="1" hidden="1">
      <c r="A12" s="232" t="s">
        <v>704</v>
      </c>
      <c r="B12" s="215"/>
      <c r="C12" s="203"/>
      <c r="D12" s="216"/>
      <c r="E12" s="217"/>
      <c r="F12" s="218">
        <f>INDEX('元データ'!$A$2:$I$354,MATCH('施設及び業務概況に関する調'!$A12,'元データ'!$A$2:$A$354,0),MATCH('施設及び業務概況に関する調'!F$1,'元データ'!$A$2:$I$2,0))</f>
        <v>3560401</v>
      </c>
      <c r="G12" s="219">
        <f>INDEX('元データ'!$A$2:$I$354,MATCH('施設及び業務概況に関する調'!$A12,'元データ'!$A$2:$A$354,0),MATCH('施設及び業務概況に関する調'!G$1,'元データ'!$A$2:$I$2,0))</f>
        <v>4010726</v>
      </c>
      <c r="H12" s="219">
        <f>INDEX('元データ'!$A$2:$I$354,MATCH('施設及び業務概況に関する調'!$A12,'元データ'!$A$2:$A$354,0),MATCH('施設及び業務概況に関する調'!H$1,'元データ'!$A$2:$I$2,0))</f>
        <v>3590401</v>
      </c>
      <c r="I12" s="219">
        <f>INDEX('元データ'!$A$2:$I$354,MATCH('施設及び業務概況に関する調'!$A12,'元データ'!$A$2:$A$354,0),MATCH('施設及び業務概況に関する調'!I$1,'元データ'!$A$2:$I$2,0))</f>
        <v>3610401</v>
      </c>
      <c r="J12" s="219">
        <f>INDEX('元データ'!$A$2:$I$354,MATCH('施設及び業務概況に関する調'!$A12,'元データ'!$A$2:$A$354,0),MATCH('施設及び業務概況に関する調'!J$1,'元データ'!$A$2:$I$2,0))</f>
        <v>4170301</v>
      </c>
      <c r="K12" s="219">
        <f>INDEX('元データ'!$A$2:$I$354,MATCH('施設及び業務概況に関する調'!$A12,'元データ'!$A$2:$A$354,0),MATCH('施設及び業務概況に関する調'!K$1,'元データ'!$A$2:$I$2,0))</f>
        <v>4130809</v>
      </c>
      <c r="L12" s="241">
        <f>INDEX('元データ'!$A$2:$I$354,MATCH('施設及び業務概況に関する調'!$A12,'元データ'!$A$2:$A$354,0),MATCH('施設及び業務概況に関する調'!L$1,'元データ'!$A$2:$I$2,0))</f>
        <v>4150401</v>
      </c>
    </row>
    <row r="13" spans="2:12" ht="12.75" customHeight="1">
      <c r="B13" s="119" t="s">
        <v>204</v>
      </c>
      <c r="C13" s="68"/>
      <c r="D13" s="69"/>
      <c r="E13" s="23"/>
      <c r="F13" s="23" t="str">
        <f aca="true" t="shared" si="2" ref="F13:L13">IF(LEFT(F14,1)="2","T","S")&amp;" "&amp;MID(F14,2,2)&amp;"."&amp;MID(F14,4,2)&amp;"."&amp;MID(F14,6,2)</f>
        <v>S 25.04.01</v>
      </c>
      <c r="G13" s="256" t="str">
        <f t="shared" si="2"/>
        <v>S 61.09.27</v>
      </c>
      <c r="H13" s="256" t="str">
        <f t="shared" si="2"/>
        <v>S 61.04.01</v>
      </c>
      <c r="I13" s="256" t="str">
        <f t="shared" si="2"/>
        <v>S 62.04.01</v>
      </c>
      <c r="J13" s="256" t="str">
        <f t="shared" si="2"/>
        <v>S 15.06.26</v>
      </c>
      <c r="K13" s="256" t="str">
        <f t="shared" si="2"/>
        <v>S 13.04.01</v>
      </c>
      <c r="L13" s="257" t="str">
        <f t="shared" si="2"/>
        <v>S 14.04.01</v>
      </c>
    </row>
    <row r="14" spans="1:12" s="232" customFormat="1" ht="16.5" customHeight="1" hidden="1">
      <c r="A14" s="232" t="s">
        <v>951</v>
      </c>
      <c r="B14" s="208"/>
      <c r="C14" s="209"/>
      <c r="D14" s="178"/>
      <c r="E14" s="211"/>
      <c r="F14" s="212">
        <f>INDEX('元データ'!$A$2:$I$354,MATCH('施設及び業務概況に関する調'!$A14,'元データ'!$A$2:$A$354,0),MATCH('施設及び業務概況に関する調'!F$1,'元データ'!$A$2:$I$2,0))</f>
        <v>4250401</v>
      </c>
      <c r="G14" s="213">
        <f>INDEX('元データ'!$A$2:$I$354,MATCH('施設及び業務概況に関する調'!$A14,'元データ'!$A$2:$A$354,0),MATCH('施設及び業務概況に関する調'!G$1,'元データ'!$A$2:$I$2,0))</f>
        <v>3610927</v>
      </c>
      <c r="H14" s="213">
        <f>INDEX('元データ'!$A$2:$I$354,MATCH('施設及び業務概況に関する調'!$A14,'元データ'!$A$2:$A$354,0),MATCH('施設及び業務概況に関する調'!H$1,'元データ'!$A$2:$I$2,0))</f>
        <v>3610401</v>
      </c>
      <c r="I14" s="213">
        <f>INDEX('元データ'!$A$2:$I$354,MATCH('施設及び業務概況に関する調'!$A14,'元データ'!$A$2:$A$354,0),MATCH('施設及び業務概況に関する調'!I$1,'元データ'!$A$2:$I$2,0))</f>
        <v>3620401</v>
      </c>
      <c r="J14" s="213">
        <f>INDEX('元データ'!$A$2:$I$354,MATCH('施設及び業務概況に関する調'!$A14,'元データ'!$A$2:$A$354,0),MATCH('施設及び業務概況に関する調'!J$1,'元データ'!$A$2:$I$2,0))</f>
        <v>4150626</v>
      </c>
      <c r="K14" s="213">
        <f>INDEX('元データ'!$A$2:$I$354,MATCH('施設及び業務概況に関する調'!$A14,'元データ'!$A$2:$A$354,0),MATCH('施設及び業務概況に関する調'!K$1,'元データ'!$A$2:$I$2,0))</f>
        <v>4130401</v>
      </c>
      <c r="L14" s="240">
        <f>INDEX('元データ'!$A$2:$I$354,MATCH('施設及び業務概況に関する調'!$A14,'元データ'!$A$2:$A$354,0),MATCH('施設及び業務概況に関する調'!L$1,'元データ'!$A$2:$I$2,0))</f>
        <v>4140401</v>
      </c>
    </row>
    <row r="15" spans="2:12" ht="13.5">
      <c r="B15" s="118" t="s">
        <v>205</v>
      </c>
      <c r="C15" s="66"/>
      <c r="D15" s="73"/>
      <c r="E15" s="201" t="s">
        <v>223</v>
      </c>
      <c r="F15" s="258" t="str">
        <f>IF(F16=1,"設置","非設置")</f>
        <v>設置</v>
      </c>
      <c r="G15" s="259" t="str">
        <f aca="true" t="shared" si="3" ref="G15:L15">IF(G16=1,"設置","非設置")</f>
        <v>設置</v>
      </c>
      <c r="H15" s="259" t="str">
        <f t="shared" si="3"/>
        <v>設置</v>
      </c>
      <c r="I15" s="259" t="str">
        <f t="shared" si="3"/>
        <v>設置</v>
      </c>
      <c r="J15" s="259" t="str">
        <f t="shared" si="3"/>
        <v>設置</v>
      </c>
      <c r="K15" s="259" t="str">
        <f t="shared" si="3"/>
        <v>設置</v>
      </c>
      <c r="L15" s="260" t="str">
        <f t="shared" si="3"/>
        <v>設置</v>
      </c>
    </row>
    <row r="16" spans="1:12" s="232" customFormat="1" ht="13.5" customHeight="1" hidden="1">
      <c r="A16" s="232" t="s">
        <v>952</v>
      </c>
      <c r="B16" s="202"/>
      <c r="C16" s="203"/>
      <c r="D16" s="204"/>
      <c r="E16" s="205"/>
      <c r="F16" s="206">
        <f>INDEX('元データ'!$A$2:$I$354,MATCH('施設及び業務概況に関する調'!$A16,'元データ'!$A$2:$A$354,0),MATCH('施設及び業務概況に関する調'!F$1,'元データ'!$A$2:$I$2,0))</f>
        <v>1</v>
      </c>
      <c r="G16" s="205">
        <f>INDEX('元データ'!$A$2:$I$354,MATCH('施設及び業務概況に関する調'!$A16,'元データ'!$A$2:$A$354,0),MATCH('施設及び業務概況に関する調'!G$1,'元データ'!$A$2:$I$2,0))</f>
        <v>1</v>
      </c>
      <c r="H16" s="205">
        <f>INDEX('元データ'!$A$2:$I$354,MATCH('施設及び業務概況に関する調'!$A16,'元データ'!$A$2:$A$354,0),MATCH('施設及び業務概況に関する調'!H$1,'元データ'!$A$2:$I$2,0))</f>
        <v>1</v>
      </c>
      <c r="I16" s="205">
        <f>INDEX('元データ'!$A$2:$I$354,MATCH('施設及び業務概況に関する調'!$A16,'元データ'!$A$2:$A$354,0),MATCH('施設及び業務概況に関する調'!I$1,'元データ'!$A$2:$I$2,0))</f>
        <v>1</v>
      </c>
      <c r="J16" s="205">
        <f>INDEX('元データ'!$A$2:$I$354,MATCH('施設及び業務概況に関する調'!$A16,'元データ'!$A$2:$A$354,0),MATCH('施設及び業務概況に関する調'!J$1,'元データ'!$A$2:$I$2,0))</f>
        <v>1</v>
      </c>
      <c r="K16" s="205">
        <f>INDEX('元データ'!$A$2:$I$354,MATCH('施設及び業務概況に関する調'!$A16,'元データ'!$A$2:$A$354,0),MATCH('施設及び業務概況に関する調'!K$1,'元データ'!$A$2:$I$2,0))</f>
        <v>1</v>
      </c>
      <c r="L16" s="242">
        <f>INDEX('元データ'!$A$2:$I$354,MATCH('施設及び業務概況に関する調'!$A16,'元データ'!$A$2:$A$354,0),MATCH('施設及び業務概況に関する調'!L$1,'元データ'!$A$2:$I$2,0))</f>
        <v>1</v>
      </c>
    </row>
    <row r="17" spans="1:12" ht="13.5">
      <c r="A17" s="234" t="s">
        <v>705</v>
      </c>
      <c r="B17" s="322" t="s">
        <v>648</v>
      </c>
      <c r="C17" s="70" t="s">
        <v>638</v>
      </c>
      <c r="D17" s="69"/>
      <c r="E17" s="14">
        <f>SUM(F17:L17)</f>
        <v>1438808</v>
      </c>
      <c r="F17" s="162">
        <f>INDEX('元データ'!$A$2:$I$354,MATCH('施設及び業務概況に関する調'!$A17,'元データ'!$A$2:$A$354,0),MATCH('施設及び業務概況に関する調'!F$1,'元データ'!$A$2:$I$2,0))</f>
        <v>205544</v>
      </c>
      <c r="G17" s="163">
        <f>INDEX('元データ'!$A$2:$I$354,MATCH('施設及び業務概況に関する調'!$A17,'元データ'!$A$2:$A$354,0),MATCH('施設及び業務概況に関する調'!G$1,'元データ'!$A$2:$I$2,0))</f>
        <v>205544</v>
      </c>
      <c r="H17" s="163">
        <f>INDEX('元データ'!$A$2:$I$354,MATCH('施設及び業務概況に関する調'!$A17,'元データ'!$A$2:$A$354,0),MATCH('施設及び業務概況に関する調'!H$1,'元データ'!$A$2:$I$2,0))</f>
        <v>205544</v>
      </c>
      <c r="I17" s="163">
        <f>INDEX('元データ'!$A$2:$I$354,MATCH('施設及び業務概況に関する調'!$A17,'元データ'!$A$2:$A$354,0),MATCH('施設及び業務概況に関する調'!I$1,'元データ'!$A$2:$I$2,0))</f>
        <v>205544</v>
      </c>
      <c r="J17" s="163">
        <f>INDEX('元データ'!$A$2:$I$354,MATCH('施設及び業務概況に関する調'!$A17,'元データ'!$A$2:$A$354,0),MATCH('施設及び業務概況に関する調'!J$1,'元データ'!$A$2:$I$2,0))</f>
        <v>205544</v>
      </c>
      <c r="K17" s="163">
        <f>INDEX('元データ'!$A$2:$I$354,MATCH('施設及び業務概況に関する調'!$A17,'元データ'!$A$2:$A$354,0),MATCH('施設及び業務概況に関する調'!K$1,'元データ'!$A$2:$I$2,0))</f>
        <v>205544</v>
      </c>
      <c r="L17" s="164">
        <f>INDEX('元データ'!$A$2:$I$354,MATCH('施設及び業務概況に関する調'!$A17,'元データ'!$A$2:$A$354,0),MATCH('施設及び業務概況に関する調'!L$1,'元データ'!$A$2:$I$2,0))</f>
        <v>205544</v>
      </c>
    </row>
    <row r="18" spans="1:12" ht="13.5">
      <c r="A18" s="234" t="s">
        <v>706</v>
      </c>
      <c r="B18" s="323"/>
      <c r="C18" s="70" t="s">
        <v>637</v>
      </c>
      <c r="D18" s="69"/>
      <c r="E18" s="14">
        <f>SUM(F18:L18)</f>
        <v>727925</v>
      </c>
      <c r="F18" s="15">
        <f>INDEX('元データ'!$A$2:$I$354,MATCH('施設及び業務概況に関する調'!$A18,'元データ'!$A$2:$A$354,0),MATCH('施設及び業務概況に関する調'!F$1,'元データ'!$A$2:$I$2,0))</f>
        <v>103955</v>
      </c>
      <c r="G18" s="14">
        <f>INDEX('元データ'!$A$2:$I$354,MATCH('施設及び業務概況に関する調'!$A18,'元データ'!$A$2:$A$354,0),MATCH('施設及び業務概況に関する調'!G$1,'元データ'!$A$2:$I$2,0))</f>
        <v>103995</v>
      </c>
      <c r="H18" s="14">
        <f>INDEX('元データ'!$A$2:$I$354,MATCH('施設及び業務概況に関する調'!$A18,'元データ'!$A$2:$A$354,0),MATCH('施設及び業務概況に関する調'!H$1,'元データ'!$A$2:$I$2,0))</f>
        <v>103995</v>
      </c>
      <c r="I18" s="14">
        <f>INDEX('元データ'!$A$2:$I$354,MATCH('施設及び業務概況に関する調'!$A18,'元データ'!$A$2:$A$354,0),MATCH('施設及び業務概況に関する調'!I$1,'元データ'!$A$2:$I$2,0))</f>
        <v>103995</v>
      </c>
      <c r="J18" s="14">
        <f>INDEX('元データ'!$A$2:$I$354,MATCH('施設及び業務概況に関する調'!$A18,'元データ'!$A$2:$A$354,0),MATCH('施設及び業務概況に関する調'!J$1,'元データ'!$A$2:$I$2,0))</f>
        <v>103995</v>
      </c>
      <c r="K18" s="14">
        <f>INDEX('元データ'!$A$2:$I$354,MATCH('施設及び業務概況に関する調'!$A18,'元データ'!$A$2:$A$354,0),MATCH('施設及び業務概況に関する調'!K$1,'元データ'!$A$2:$I$2,0))</f>
        <v>103995</v>
      </c>
      <c r="L18" s="16">
        <f>INDEX('元データ'!$A$2:$I$354,MATCH('施設及び業務概況に関する調'!$A18,'元データ'!$A$2:$A$354,0),MATCH('施設及び業務概況に関する調'!L$1,'元データ'!$A$2:$I$2,0))</f>
        <v>103995</v>
      </c>
    </row>
    <row r="19" spans="1:12" ht="13.5">
      <c r="A19" s="234" t="s">
        <v>557</v>
      </c>
      <c r="B19" s="323"/>
      <c r="C19" s="70" t="s">
        <v>639</v>
      </c>
      <c r="D19" s="69"/>
      <c r="E19" s="14">
        <f aca="true" t="shared" si="4" ref="E19:E24">SUM(F19:L19)</f>
        <v>222497</v>
      </c>
      <c r="F19" s="15">
        <f>INDEX('元データ'!$A$2:$I$354,MATCH('施設及び業務概況に関する調'!$A19,'元データ'!$A$2:$A$354,0),MATCH('施設及び業務概況に関する調'!F$1,'元データ'!$A$2:$I$2,0))</f>
        <v>151500</v>
      </c>
      <c r="G19" s="14">
        <f>INDEX('元データ'!$A$2:$I$354,MATCH('施設及び業務概況に関する調'!$A19,'元データ'!$A$2:$A$354,0),MATCH('施設及び業務概況に関する調'!G$1,'元データ'!$A$2:$I$2,0))</f>
        <v>14500</v>
      </c>
      <c r="H19" s="14">
        <f>INDEX('元データ'!$A$2:$I$354,MATCH('施設及び業務概況に関する調'!$A19,'元データ'!$A$2:$A$354,0),MATCH('施設及び業務概況に関する調'!H$1,'元データ'!$A$2:$I$2,0))</f>
        <v>38260</v>
      </c>
      <c r="I19" s="14">
        <f>INDEX('元データ'!$A$2:$I$354,MATCH('施設及び業務概況に関する調'!$A19,'元データ'!$A$2:$A$354,0),MATCH('施設及び業務概況に関する調'!I$1,'元データ'!$A$2:$I$2,0))</f>
        <v>14186</v>
      </c>
      <c r="J19" s="14">
        <f>INDEX('元データ'!$A$2:$I$354,MATCH('施設及び業務概況に関する調'!$A19,'元データ'!$A$2:$A$354,0),MATCH('施設及び業務概況に関する調'!J$1,'元データ'!$A$2:$I$2,0))</f>
        <v>16</v>
      </c>
      <c r="K19" s="14">
        <f>INDEX('元データ'!$A$2:$I$354,MATCH('施設及び業務概況に関する調'!$A19,'元データ'!$A$2:$A$354,0),MATCH('施設及び業務概況に関する調'!K$1,'元データ'!$A$2:$I$2,0))</f>
        <v>4016</v>
      </c>
      <c r="L19" s="16">
        <f>INDEX('元データ'!$A$2:$I$354,MATCH('施設及び業務概況に関する調'!$A19,'元データ'!$A$2:$A$354,0),MATCH('施設及び業務概況に関する調'!L$1,'元データ'!$A$2:$I$2,0))</f>
        <v>19</v>
      </c>
    </row>
    <row r="20" spans="1:12" ht="13.5">
      <c r="A20" s="234" t="s">
        <v>558</v>
      </c>
      <c r="B20" s="323"/>
      <c r="C20" s="70" t="s">
        <v>640</v>
      </c>
      <c r="D20" s="69"/>
      <c r="E20" s="14">
        <f t="shared" si="4"/>
        <v>195317</v>
      </c>
      <c r="F20" s="15">
        <f>INDEX('元データ'!$A$2:$I$354,MATCH('施設及び業務概況に関する調'!$A20,'元データ'!$A$2:$A$354,0),MATCH('施設及び業務概況に関する調'!F$1,'元データ'!$A$2:$I$2,0))</f>
        <v>152156</v>
      </c>
      <c r="G20" s="14">
        <f>INDEX('元データ'!$A$2:$I$354,MATCH('施設及び業務概況に関する調'!$A20,'元データ'!$A$2:$A$354,0),MATCH('施設及び業務概況に関する調'!G$1,'元データ'!$A$2:$I$2,0))</f>
        <v>11394</v>
      </c>
      <c r="H20" s="14">
        <f>INDEX('元データ'!$A$2:$I$354,MATCH('施設及び業務概況に関する調'!$A20,'元データ'!$A$2:$A$354,0),MATCH('施設及び業務概況に関する調'!H$1,'元データ'!$A$2:$I$2,0))</f>
        <v>23523</v>
      </c>
      <c r="I20" s="14">
        <f>INDEX('元データ'!$A$2:$I$354,MATCH('施設及び業務概況に関する調'!$A20,'元データ'!$A$2:$A$354,0),MATCH('施設及び業務概況に関する調'!I$1,'元データ'!$A$2:$I$2,0))</f>
        <v>6703</v>
      </c>
      <c r="J20" s="14">
        <f>INDEX('元データ'!$A$2:$I$354,MATCH('施設及び業務概況に関する調'!$A20,'元データ'!$A$2:$A$354,0),MATCH('施設及び業務概況に関する調'!J$1,'元データ'!$A$2:$I$2,0))</f>
        <v>9</v>
      </c>
      <c r="K20" s="14">
        <f>INDEX('元データ'!$A$2:$I$354,MATCH('施設及び業務概況に関する調'!$A20,'元データ'!$A$2:$A$354,0),MATCH('施設及び業務概況に関する調'!K$1,'元データ'!$A$2:$I$2,0))</f>
        <v>1516</v>
      </c>
      <c r="L20" s="16">
        <f>INDEX('元データ'!$A$2:$I$354,MATCH('施設及び業務概況に関する調'!$A20,'元データ'!$A$2:$A$354,0),MATCH('施設及び業務概況に関する調'!L$1,'元データ'!$A$2:$I$2,0))</f>
        <v>16</v>
      </c>
    </row>
    <row r="21" spans="1:12" ht="13.5">
      <c r="A21" s="234" t="s">
        <v>559</v>
      </c>
      <c r="B21" s="323"/>
      <c r="C21" s="70" t="s">
        <v>641</v>
      </c>
      <c r="D21" s="69"/>
      <c r="E21" s="14">
        <f t="shared" si="4"/>
        <v>195317</v>
      </c>
      <c r="F21" s="15">
        <f>INDEX('元データ'!$A$2:$I$354,MATCH('施設及び業務概況に関する調'!$A21,'元データ'!$A$2:$A$354,0),MATCH('施設及び業務概況に関する調'!F$1,'元データ'!$A$2:$I$2,0))</f>
        <v>152156</v>
      </c>
      <c r="G21" s="14">
        <f>INDEX('元データ'!$A$2:$I$354,MATCH('施設及び業務概況に関する調'!$A21,'元データ'!$A$2:$A$354,0),MATCH('施設及び業務概況に関する調'!G$1,'元データ'!$A$2:$I$2,0))</f>
        <v>11394</v>
      </c>
      <c r="H21" s="14">
        <f>INDEX('元データ'!$A$2:$I$354,MATCH('施設及び業務概況に関する調'!$A21,'元データ'!$A$2:$A$354,0),MATCH('施設及び業務概況に関する調'!H$1,'元データ'!$A$2:$I$2,0))</f>
        <v>23523</v>
      </c>
      <c r="I21" s="14">
        <f>INDEX('元データ'!$A$2:$I$354,MATCH('施設及び業務概況に関する調'!$A21,'元データ'!$A$2:$A$354,0),MATCH('施設及び業務概況に関する調'!I$1,'元データ'!$A$2:$I$2,0))</f>
        <v>6703</v>
      </c>
      <c r="J21" s="14">
        <f>INDEX('元データ'!$A$2:$I$354,MATCH('施設及び業務概況に関する調'!$A21,'元データ'!$A$2:$A$354,0),MATCH('施設及び業務概況に関する調'!J$1,'元データ'!$A$2:$I$2,0))</f>
        <v>9</v>
      </c>
      <c r="K21" s="14">
        <f>INDEX('元データ'!$A$2:$I$354,MATCH('施設及び業務概況に関する調'!$A21,'元データ'!$A$2:$A$354,0),MATCH('施設及び業務概況に関する調'!K$1,'元データ'!$A$2:$I$2,0))</f>
        <v>1516</v>
      </c>
      <c r="L21" s="16">
        <f>INDEX('元データ'!$A$2:$I$354,MATCH('施設及び業務概況に関する調'!$A21,'元データ'!$A$2:$A$354,0),MATCH('施設及び業務概況に関する調'!L$1,'元データ'!$A$2:$I$2,0))</f>
        <v>16</v>
      </c>
    </row>
    <row r="22" spans="1:12" ht="13.5">
      <c r="A22" s="234" t="s">
        <v>560</v>
      </c>
      <c r="B22" s="323"/>
      <c r="C22" s="70" t="s">
        <v>642</v>
      </c>
      <c r="D22" s="69"/>
      <c r="E22" s="14">
        <f t="shared" si="4"/>
        <v>179830</v>
      </c>
      <c r="F22" s="15">
        <f>INDEX('元データ'!$A$2:$I$354,MATCH('施設及び業務概況に関する調'!$A22,'元データ'!$A$2:$A$354,0),MATCH('施設及び業務概況に関する調'!F$1,'元データ'!$A$2:$I$2,0))</f>
        <v>142366</v>
      </c>
      <c r="G22" s="14">
        <f>INDEX('元データ'!$A$2:$I$354,MATCH('施設及び業務概況に関する調'!$A22,'元データ'!$A$2:$A$354,0),MATCH('施設及び業務概況に関する調'!G$1,'元データ'!$A$2:$I$2,0))</f>
        <v>9295</v>
      </c>
      <c r="H22" s="14">
        <f>INDEX('元データ'!$A$2:$I$354,MATCH('施設及び業務概況に関する調'!$A22,'元データ'!$A$2:$A$354,0),MATCH('施設及び業務概況に関する調'!H$1,'元データ'!$A$2:$I$2,0))</f>
        <v>20469</v>
      </c>
      <c r="I22" s="14">
        <f>INDEX('元データ'!$A$2:$I$354,MATCH('施設及び業務概況に関する調'!$A22,'元データ'!$A$2:$A$354,0),MATCH('施設及び業務概況に関する調'!I$1,'元データ'!$A$2:$I$2,0))</f>
        <v>6159</v>
      </c>
      <c r="J22" s="14">
        <f>INDEX('元データ'!$A$2:$I$354,MATCH('施設及び業務概況に関する調'!$A22,'元データ'!$A$2:$A$354,0),MATCH('施設及び業務概況に関する調'!J$1,'元データ'!$A$2:$I$2,0))</f>
        <v>9</v>
      </c>
      <c r="K22" s="14">
        <f>INDEX('元データ'!$A$2:$I$354,MATCH('施設及び業務概況に関する調'!$A22,'元データ'!$A$2:$A$354,0),MATCH('施設及び業務概況に関する調'!K$1,'元データ'!$A$2:$I$2,0))</f>
        <v>1516</v>
      </c>
      <c r="L22" s="16">
        <f>INDEX('元データ'!$A$2:$I$354,MATCH('施設及び業務概況に関する調'!$A22,'元データ'!$A$2:$A$354,0),MATCH('施設及び業務概況に関する調'!L$1,'元データ'!$A$2:$I$2,0))</f>
        <v>16</v>
      </c>
    </row>
    <row r="23" spans="1:12" ht="13.5">
      <c r="A23" s="234" t="s">
        <v>561</v>
      </c>
      <c r="B23" s="323"/>
      <c r="C23" s="70" t="s">
        <v>643</v>
      </c>
      <c r="D23" s="69"/>
      <c r="E23" s="14">
        <f t="shared" si="4"/>
        <v>401107</v>
      </c>
      <c r="F23" s="15">
        <f>INDEX('元データ'!$A$2:$I$354,MATCH('施設及び業務概況に関する調'!$A23,'元データ'!$A$2:$A$354,0),MATCH('施設及び業務概況に関する調'!F$1,'元データ'!$A$2:$I$2,0))</f>
        <v>57301</v>
      </c>
      <c r="G23" s="14">
        <f>INDEX('元データ'!$A$2:$I$354,MATCH('施設及び業務概況に関する調'!$A23,'元データ'!$A$2:$A$354,0),MATCH('施設及び業務概況に関する調'!G$1,'元データ'!$A$2:$I$2,0))</f>
        <v>57301</v>
      </c>
      <c r="H23" s="14">
        <f>INDEX('元データ'!$A$2:$I$354,MATCH('施設及び業務概況に関する調'!$A23,'元データ'!$A$2:$A$354,0),MATCH('施設及び業務概況に関する調'!H$1,'元データ'!$A$2:$I$2,0))</f>
        <v>57301</v>
      </c>
      <c r="I23" s="14">
        <f>INDEX('元データ'!$A$2:$I$354,MATCH('施設及び業務概況に関する調'!$A23,'元データ'!$A$2:$A$354,0),MATCH('施設及び業務概況に関する調'!I$1,'元データ'!$A$2:$I$2,0))</f>
        <v>57301</v>
      </c>
      <c r="J23" s="14">
        <f>INDEX('元データ'!$A$2:$I$354,MATCH('施設及び業務概況に関する調'!$A23,'元データ'!$A$2:$A$354,0),MATCH('施設及び業務概況に関する調'!J$1,'元データ'!$A$2:$I$2,0))</f>
        <v>57301</v>
      </c>
      <c r="K23" s="14">
        <f>INDEX('元データ'!$A$2:$I$354,MATCH('施設及び業務概況に関する調'!$A23,'元データ'!$A$2:$A$354,0),MATCH('施設及び業務概況に関する調'!K$1,'元データ'!$A$2:$I$2,0))</f>
        <v>57301</v>
      </c>
      <c r="L23" s="16">
        <f>INDEX('元データ'!$A$2:$I$354,MATCH('施設及び業務概況に関する調'!$A23,'元データ'!$A$2:$A$354,0),MATCH('施設及び業務概況に関する調'!L$1,'元データ'!$A$2:$I$2,0))</f>
        <v>57301</v>
      </c>
    </row>
    <row r="24" spans="1:12" ht="13.5">
      <c r="A24" s="234" t="s">
        <v>562</v>
      </c>
      <c r="B24" s="323"/>
      <c r="C24" s="70" t="s">
        <v>644</v>
      </c>
      <c r="D24" s="69"/>
      <c r="E24" s="14">
        <f t="shared" si="4"/>
        <v>15113</v>
      </c>
      <c r="F24" s="15">
        <f>INDEX('元データ'!$A$2:$I$354,MATCH('施設及び業務概況に関する調'!$A24,'元データ'!$A$2:$A$354,0),MATCH('施設及び業務概況に関する調'!F$1,'元データ'!$A$2:$I$2,0))</f>
        <v>2159</v>
      </c>
      <c r="G24" s="14">
        <f>INDEX('元データ'!$A$2:$I$354,MATCH('施設及び業務概況に関する調'!$A24,'元データ'!$A$2:$A$354,0),MATCH('施設及び業務概況に関する調'!G$1,'元データ'!$A$2:$I$2,0))</f>
        <v>2159</v>
      </c>
      <c r="H24" s="14">
        <f>INDEX('元データ'!$A$2:$I$354,MATCH('施設及び業務概況に関する調'!$A24,'元データ'!$A$2:$A$354,0),MATCH('施設及び業務概況に関する調'!H$1,'元データ'!$A$2:$I$2,0))</f>
        <v>2159</v>
      </c>
      <c r="I24" s="14">
        <f>INDEX('元データ'!$A$2:$I$354,MATCH('施設及び業務概況に関する調'!$A24,'元データ'!$A$2:$A$354,0),MATCH('施設及び業務概況に関する調'!I$1,'元データ'!$A$2:$I$2,0))</f>
        <v>2159</v>
      </c>
      <c r="J24" s="14">
        <f>INDEX('元データ'!$A$2:$I$354,MATCH('施設及び業務概況に関する調'!$A24,'元データ'!$A$2:$A$354,0),MATCH('施設及び業務概況に関する調'!J$1,'元データ'!$A$2:$I$2,0))</f>
        <v>2159</v>
      </c>
      <c r="K24" s="14">
        <f>INDEX('元データ'!$A$2:$I$354,MATCH('施設及び業務概況に関する調'!$A24,'元データ'!$A$2:$A$354,0),MATCH('施設及び業務概況に関する調'!K$1,'元データ'!$A$2:$I$2,0))</f>
        <v>2159</v>
      </c>
      <c r="L24" s="16">
        <f>INDEX('元データ'!$A$2:$I$354,MATCH('施設及び業務概況に関する調'!$A24,'元データ'!$A$2:$A$354,0),MATCH('施設及び業務概況に関する調'!L$1,'元データ'!$A$2:$I$2,0))</f>
        <v>2159</v>
      </c>
    </row>
    <row r="25" spans="1:12" ht="13.5">
      <c r="A25" s="234" t="s">
        <v>563</v>
      </c>
      <c r="B25" s="323"/>
      <c r="C25" s="70" t="s">
        <v>645</v>
      </c>
      <c r="D25" s="69"/>
      <c r="E25" s="14">
        <f>SUM(F25:L25)</f>
        <v>57493</v>
      </c>
      <c r="F25" s="15">
        <f>INDEX('元データ'!$A$2:$I$354,MATCH('施設及び業務概況に関する調'!$A25,'元データ'!$A$2:$A$354,0),MATCH('施設及び業務概況に関する調'!F$1,'元データ'!$A$2:$I$2,0))</f>
        <v>4978</v>
      </c>
      <c r="G25" s="14">
        <f>INDEX('元データ'!$A$2:$I$354,MATCH('施設及び業務概況に関する調'!$A25,'元データ'!$A$2:$A$354,0),MATCH('施設及び業務概況に関する調'!G$1,'元データ'!$A$2:$I$2,0))</f>
        <v>376</v>
      </c>
      <c r="H25" s="14">
        <f>INDEX('元データ'!$A$2:$I$354,MATCH('施設及び業務概況に関する調'!$A25,'元データ'!$A$2:$A$354,0),MATCH('施設及び業務概況に関する調'!H$1,'元データ'!$A$2:$I$2,0))</f>
        <v>1281</v>
      </c>
      <c r="I25" s="14">
        <f>INDEX('元データ'!$A$2:$I$354,MATCH('施設及び業務概況に関する調'!$A25,'元データ'!$A$2:$A$354,0),MATCH('施設及び業務概況に関する調'!I$1,'元データ'!$A$2:$I$2,0))</f>
        <v>236</v>
      </c>
      <c r="J25" s="14">
        <f>INDEX('元データ'!$A$2:$I$354,MATCH('施設及び業務概況に関する調'!$A25,'元データ'!$A$2:$A$354,0),MATCH('施設及び業務概況に関する調'!J$1,'元データ'!$A$2:$I$2,0))</f>
        <v>1</v>
      </c>
      <c r="K25" s="14">
        <f>INDEX('元データ'!$A$2:$I$354,MATCH('施設及び業務概況に関する調'!$A25,'元データ'!$A$2:$A$354,0),MATCH('施設及び業務概況に関する調'!K$1,'元データ'!$A$2:$I$2,0))</f>
        <v>50597</v>
      </c>
      <c r="L25" s="16">
        <f>INDEX('元データ'!$A$2:$I$354,MATCH('施設及び業務概況に関する調'!$A25,'元データ'!$A$2:$A$354,0),MATCH('施設及び業務概況に関する調'!L$1,'元データ'!$A$2:$I$2,0))</f>
        <v>24</v>
      </c>
    </row>
    <row r="26" spans="1:12" ht="13.5">
      <c r="A26" s="234" t="s">
        <v>564</v>
      </c>
      <c r="B26" s="323"/>
      <c r="C26" s="70" t="s">
        <v>646</v>
      </c>
      <c r="D26" s="69"/>
      <c r="E26" s="261">
        <f>E25/E17*100</f>
        <v>3.9958771427459396</v>
      </c>
      <c r="F26" s="14">
        <f>INDEX('元データ'!$A$2:$I$354,MATCH('施設及び業務概況に関する調'!$A26,'元データ'!$A$2:$A$354,0),MATCH('施設及び業務概況に関する調'!F$1,'元データ'!$A$2:$I$2,0))</f>
        <v>4326</v>
      </c>
      <c r="G26" s="14">
        <f>INDEX('元データ'!$A$2:$I$354,MATCH('施設及び業務概況に関する調'!$A26,'元データ'!$A$2:$A$354,0),MATCH('施設及び業務概況に関する調'!G$1,'元データ'!$A$2:$I$2,0))</f>
        <v>342</v>
      </c>
      <c r="H26" s="14">
        <f>INDEX('元データ'!$A$2:$I$354,MATCH('施設及び業務概況に関する調'!$A26,'元データ'!$A$2:$A$354,0),MATCH('施設及び業務概況に関する調'!H$1,'元データ'!$A$2:$I$2,0))</f>
        <v>1281</v>
      </c>
      <c r="I26" s="14">
        <f>INDEX('元データ'!$A$2:$I$354,MATCH('施設及び業務概況に関する調'!$A26,'元データ'!$A$2:$A$354,0),MATCH('施設及び業務概況に関する調'!I$1,'元データ'!$A$2:$I$2,0))</f>
        <v>233</v>
      </c>
      <c r="J26" s="14">
        <f>INDEX('元データ'!$A$2:$I$354,MATCH('施設及び業務概況に関する調'!$A26,'元データ'!$A$2:$A$354,0),MATCH('施設及び業務概況に関する調'!J$1,'元データ'!$A$2:$I$2,0))</f>
        <v>1</v>
      </c>
      <c r="K26" s="14">
        <f>INDEX('元データ'!$A$2:$I$354,MATCH('施設及び業務概況に関する調'!$A26,'元データ'!$A$2:$A$354,0),MATCH('施設及び業務概況に関する調'!K$1,'元データ'!$A$2:$I$2,0))</f>
        <v>21585</v>
      </c>
      <c r="L26" s="16">
        <f>INDEX('元データ'!$A$2:$I$354,MATCH('施設及び業務概況に関する調'!$A26,'元データ'!$A$2:$A$354,0),MATCH('施設及び業務概況に関する調'!L$1,'元データ'!$A$2:$I$2,0))</f>
        <v>24</v>
      </c>
    </row>
    <row r="27" spans="1:12" ht="13.5">
      <c r="A27" s="234" t="s">
        <v>565</v>
      </c>
      <c r="B27" s="323"/>
      <c r="C27" s="235" t="s">
        <v>647</v>
      </c>
      <c r="D27" s="236"/>
      <c r="E27" s="262">
        <f>E25/E18*100</f>
        <v>7.898203798468249</v>
      </c>
      <c r="F27" s="31">
        <f>INDEX('元データ'!$A$2:$I$354,MATCH('施設及び業務概況に関する調'!$A27,'元データ'!$A$2:$A$354,0),MATCH('施設及び業務概況に関する調'!F$1,'元データ'!$A$2:$I$2,0))</f>
        <v>4326</v>
      </c>
      <c r="G27" s="30">
        <f>INDEX('元データ'!$A$2:$I$354,MATCH('施設及び業務概況に関する調'!$A27,'元データ'!$A$2:$A$354,0),MATCH('施設及び業務概況に関する調'!G$1,'元データ'!$A$2:$I$2,0))</f>
        <v>342</v>
      </c>
      <c r="H27" s="30">
        <f>INDEX('元データ'!$A$2:$I$354,MATCH('施設及び業務概況に関する調'!$A27,'元データ'!$A$2:$A$354,0),MATCH('施設及び業務概況に関する調'!H$1,'元データ'!$A$2:$I$2,0))</f>
        <v>1281</v>
      </c>
      <c r="I27" s="30">
        <f>INDEX('元データ'!$A$2:$I$354,MATCH('施設及び業務概況に関する調'!$A27,'元データ'!$A$2:$A$354,0),MATCH('施設及び業務概況に関する調'!I$1,'元データ'!$A$2:$I$2,0))</f>
        <v>233</v>
      </c>
      <c r="J27" s="30">
        <f>INDEX('元データ'!$A$2:$I$354,MATCH('施設及び業務概況に関する調'!$A27,'元データ'!$A$2:$A$354,0),MATCH('施設及び業務概況に関する調'!J$1,'元データ'!$A$2:$I$2,0))</f>
        <v>1</v>
      </c>
      <c r="K27" s="30">
        <f>INDEX('元データ'!$A$2:$I$354,MATCH('施設及び業務概況に関する調'!$A27,'元データ'!$A$2:$A$354,0),MATCH('施設及び業務概況に関する調'!K$1,'元データ'!$A$2:$I$2,0))</f>
        <v>21585</v>
      </c>
      <c r="L27" s="32">
        <f>INDEX('元データ'!$A$2:$I$354,MATCH('施設及び業務概況に関する調'!$A27,'元データ'!$A$2:$A$354,0),MATCH('施設及び業務概況に関する調'!L$1,'元データ'!$A$2:$I$2,0))</f>
        <v>24</v>
      </c>
    </row>
    <row r="28" spans="1:12" ht="13.5" customHeight="1">
      <c r="A28" s="234" t="s">
        <v>707</v>
      </c>
      <c r="B28" s="322" t="s">
        <v>649</v>
      </c>
      <c r="C28" s="70" t="s">
        <v>660</v>
      </c>
      <c r="D28" s="69"/>
      <c r="E28" s="14">
        <f>SUM(F28:L28)</f>
        <v>269782856</v>
      </c>
      <c r="F28" s="162">
        <f>INDEX('元データ'!$A$2:$I$354,MATCH('施設及び業務概況に関する調'!$A28,'元データ'!$A$2:$A$354,0),MATCH('施設及び業務概況に関する調'!F$1,'元データ'!$A$2:$I$2,0))</f>
        <v>201919705</v>
      </c>
      <c r="G28" s="163">
        <f>INDEX('元データ'!$A$2:$I$354,MATCH('施設及び業務概況に関する調'!$A28,'元データ'!$A$2:$A$354,0),MATCH('施設及び業務概況に関する調'!G$1,'元データ'!$A$2:$I$2,0))</f>
        <v>17464946</v>
      </c>
      <c r="H28" s="163">
        <f>INDEX('元データ'!$A$2:$I$354,MATCH('施設及び業務概況に関する調'!$A28,'元データ'!$A$2:$A$354,0),MATCH('施設及び業務概況に関する調'!H$1,'元データ'!$A$2:$I$2,0))</f>
        <v>41121085</v>
      </c>
      <c r="I28" s="163">
        <f>INDEX('元データ'!$A$2:$I$354,MATCH('施設及び業務概況に関する調'!$A28,'元データ'!$A$2:$A$354,0),MATCH('施設及び業務概況に関する調'!I$1,'元データ'!$A$2:$I$2,0))</f>
        <v>8690986</v>
      </c>
      <c r="J28" s="163">
        <f>INDEX('元データ'!$A$2:$I$354,MATCH('施設及び業務概況に関する調'!$A28,'元データ'!$A$2:$A$354,0),MATCH('施設及び業務概況に関する調'!J$1,'元データ'!$A$2:$I$2,0))</f>
        <v>17001</v>
      </c>
      <c r="K28" s="163">
        <f>INDEX('元データ'!$A$2:$I$354,MATCH('施設及び業務概況に関する調'!$A28,'元データ'!$A$2:$A$354,0),MATCH('施設及び業務概況に関する調'!K$1,'元データ'!$A$2:$I$2,0))</f>
        <v>555127</v>
      </c>
      <c r="L28" s="164">
        <f>INDEX('元データ'!$A$2:$I$354,MATCH('施設及び業務概況に関する調'!$A28,'元データ'!$A$2:$A$354,0),MATCH('施設及び業務概況に関する調'!L$1,'元データ'!$A$2:$I$2,0))</f>
        <v>14006</v>
      </c>
    </row>
    <row r="29" spans="1:12" ht="13.5">
      <c r="A29" s="234"/>
      <c r="B29" s="323"/>
      <c r="C29" s="70" t="s">
        <v>655</v>
      </c>
      <c r="D29" s="69"/>
      <c r="E29" s="14"/>
      <c r="F29" s="162"/>
      <c r="G29" s="163"/>
      <c r="H29" s="163"/>
      <c r="I29" s="163"/>
      <c r="J29" s="163"/>
      <c r="K29" s="163"/>
      <c r="L29" s="164"/>
    </row>
    <row r="30" spans="1:12" ht="13.5">
      <c r="A30" s="234" t="s">
        <v>708</v>
      </c>
      <c r="B30" s="323"/>
      <c r="C30" s="70" t="s">
        <v>651</v>
      </c>
      <c r="D30" s="69"/>
      <c r="E30" s="14">
        <f>SUM(F30:L30)</f>
        <v>51219428</v>
      </c>
      <c r="F30" s="15">
        <f>INDEX('元データ'!$A$2:$I$354,MATCH('施設及び業務概況に関する調'!$A30,'元データ'!$A$2:$A$354,0),MATCH('施設及び業務概況に関する調'!F$1,'元データ'!$A$2:$I$2,0))</f>
        <v>36286445</v>
      </c>
      <c r="G30" s="14">
        <f>INDEX('元データ'!$A$2:$I$354,MATCH('施設及び業務概況に関する調'!$A30,'元データ'!$A$2:$A$354,0),MATCH('施設及び業務概況に関する調'!G$1,'元データ'!$A$2:$I$2,0))</f>
        <v>5833701</v>
      </c>
      <c r="H30" s="14">
        <f>INDEX('元データ'!$A$2:$I$354,MATCH('施設及び業務概況に関する調'!$A30,'元データ'!$A$2:$A$354,0),MATCH('施設及び業務概況に関する調'!H$1,'元データ'!$A$2:$I$2,0))</f>
        <v>5517102</v>
      </c>
      <c r="I30" s="14">
        <f>INDEX('元データ'!$A$2:$I$354,MATCH('施設及び業務概況に関する調'!$A30,'元データ'!$A$2:$A$354,0),MATCH('施設及び業務概況に関する調'!I$1,'元データ'!$A$2:$I$2,0))</f>
        <v>3453227</v>
      </c>
      <c r="J30" s="14">
        <f>INDEX('元データ'!$A$2:$I$354,MATCH('施設及び業務概況に関する調'!$A30,'元データ'!$A$2:$A$354,0),MATCH('施設及び業務概況に関する調'!J$1,'元データ'!$A$2:$I$2,0))</f>
        <v>0</v>
      </c>
      <c r="K30" s="14">
        <f>INDEX('元データ'!$A$2:$I$354,MATCH('施設及び業務概況に関する調'!$A30,'元データ'!$A$2:$A$354,0),MATCH('施設及び業務概況に関する調'!K$1,'元データ'!$A$2:$I$2,0))</f>
        <v>128953</v>
      </c>
      <c r="L30" s="16">
        <f>INDEX('元データ'!$A$2:$I$354,MATCH('施設及び業務概況に関する調'!$A30,'元データ'!$A$2:$A$354,0),MATCH('施設及び業務概況に関する調'!L$1,'元データ'!$A$2:$I$2,0))</f>
        <v>0</v>
      </c>
    </row>
    <row r="31" spans="1:12" ht="13.5">
      <c r="A31" s="234" t="s">
        <v>710</v>
      </c>
      <c r="B31" s="323"/>
      <c r="C31" s="70" t="s">
        <v>650</v>
      </c>
      <c r="D31" s="69"/>
      <c r="E31" s="14">
        <f aca="true" t="shared" si="5" ref="E31:E37">SUM(F31:L31)</f>
        <v>127548063</v>
      </c>
      <c r="F31" s="15">
        <f>INDEX('元データ'!$A$2:$I$354,MATCH('施設及び業務概況に関する調'!$A31,'元データ'!$A$2:$A$354,0),MATCH('施設及び業務概況に関する調'!F$1,'元データ'!$A$2:$I$2,0))</f>
        <v>90579057</v>
      </c>
      <c r="G31" s="14">
        <f>INDEX('元データ'!$A$2:$I$354,MATCH('施設及び業務概況に関する調'!$A31,'元データ'!$A$2:$A$354,0),MATCH('施設及び業務概況に関する調'!G$1,'元データ'!$A$2:$I$2,0))</f>
        <v>8825516</v>
      </c>
      <c r="H31" s="14">
        <f>INDEX('元データ'!$A$2:$I$354,MATCH('施設及び業務概況に関する調'!$A31,'元データ'!$A$2:$A$354,0),MATCH('施設及び業務概況に関する調'!H$1,'元データ'!$A$2:$I$2,0))</f>
        <v>24403290</v>
      </c>
      <c r="I31" s="14">
        <f>INDEX('元データ'!$A$2:$I$354,MATCH('施設及び業務概況に関する調'!$A31,'元データ'!$A$2:$A$354,0),MATCH('施設及び業務概況に関する調'!I$1,'元データ'!$A$2:$I$2,0))</f>
        <v>3468600</v>
      </c>
      <c r="J31" s="14">
        <f>INDEX('元データ'!$A$2:$I$354,MATCH('施設及び業務概況に関する調'!$A31,'元データ'!$A$2:$A$354,0),MATCH('施設及び業務概況に関する調'!J$1,'元データ'!$A$2:$I$2,0))</f>
        <v>15300</v>
      </c>
      <c r="K31" s="14">
        <f>INDEX('元データ'!$A$2:$I$354,MATCH('施設及び業務概況に関する調'!$A31,'元データ'!$A$2:$A$354,0),MATCH('施設及び業務概況に関する調'!K$1,'元データ'!$A$2:$I$2,0))</f>
        <v>250000</v>
      </c>
      <c r="L31" s="16">
        <f>INDEX('元データ'!$A$2:$I$354,MATCH('施設及び業務概況に関する調'!$A31,'元データ'!$A$2:$A$354,0),MATCH('施設及び業務概況に関する調'!L$1,'元データ'!$A$2:$I$2,0))</f>
        <v>6300</v>
      </c>
    </row>
    <row r="32" spans="1:12" ht="13.5">
      <c r="A32" s="234" t="s">
        <v>570</v>
      </c>
      <c r="B32" s="323"/>
      <c r="C32" s="70" t="s">
        <v>652</v>
      </c>
      <c r="D32" s="69"/>
      <c r="E32" s="14">
        <f t="shared" si="5"/>
        <v>7338460</v>
      </c>
      <c r="F32" s="15">
        <f>INDEX('元データ'!$A$2:$I$354,MATCH('施設及び業務概況に関する調'!$A32,'元データ'!$A$2:$A$354,0),MATCH('施設及び業務概況に関する調'!F$1,'元データ'!$A$2:$I$2,0))</f>
        <v>5382075</v>
      </c>
      <c r="G32" s="14">
        <f>INDEX('元データ'!$A$2:$I$354,MATCH('施設及び業務概況に関する調'!$A32,'元データ'!$A$2:$A$354,0),MATCH('施設及び業務概況に関する調'!G$1,'元データ'!$A$2:$I$2,0))</f>
        <v>219562</v>
      </c>
      <c r="H32" s="14">
        <f>INDEX('元データ'!$A$2:$I$354,MATCH('施設及び業務概況に関する調'!$A32,'元データ'!$A$2:$A$354,0),MATCH('施設及び業務概況に関する調'!H$1,'元データ'!$A$2:$I$2,0))</f>
        <v>1572545</v>
      </c>
      <c r="I32" s="14">
        <f>INDEX('元データ'!$A$2:$I$354,MATCH('施設及び業務概況に関する調'!$A32,'元データ'!$A$2:$A$354,0),MATCH('施設及び業務概況に関する調'!I$1,'元データ'!$A$2:$I$2,0))</f>
        <v>84456</v>
      </c>
      <c r="J32" s="14">
        <f>INDEX('元データ'!$A$2:$I$354,MATCH('施設及び業務概況に関する調'!$A32,'元データ'!$A$2:$A$354,0),MATCH('施設及び業務概況に関する調'!J$1,'元データ'!$A$2:$I$2,0))</f>
        <v>0</v>
      </c>
      <c r="K32" s="14">
        <f>INDEX('元データ'!$A$2:$I$354,MATCH('施設及び業務概況に関する調'!$A32,'元データ'!$A$2:$A$354,0),MATCH('施設及び業務概況に関する調'!K$1,'元データ'!$A$2:$I$2,0))</f>
        <v>78562</v>
      </c>
      <c r="L32" s="16">
        <f>INDEX('元データ'!$A$2:$I$354,MATCH('施設及び業務概況に関する調'!$A32,'元データ'!$A$2:$A$354,0),MATCH('施設及び業務概況に関する調'!L$1,'元データ'!$A$2:$I$2,0))</f>
        <v>1260</v>
      </c>
    </row>
    <row r="33" spans="1:12" ht="13.5">
      <c r="A33" s="234" t="s">
        <v>571</v>
      </c>
      <c r="B33" s="323"/>
      <c r="C33" s="70" t="s">
        <v>653</v>
      </c>
      <c r="D33" s="69"/>
      <c r="E33" s="14">
        <f t="shared" si="5"/>
        <v>0</v>
      </c>
      <c r="F33" s="15">
        <f>INDEX('元データ'!$A$2:$I$354,MATCH('施設及び業務概況に関する調'!$A33,'元データ'!$A$2:$A$354,0),MATCH('施設及び業務概況に関する調'!F$1,'元データ'!$A$2:$I$2,0))</f>
        <v>0</v>
      </c>
      <c r="G33" s="14">
        <f>INDEX('元データ'!$A$2:$I$354,MATCH('施設及び業務概況に関する調'!$A33,'元データ'!$A$2:$A$354,0),MATCH('施設及び業務概況に関する調'!G$1,'元データ'!$A$2:$I$2,0))</f>
        <v>0</v>
      </c>
      <c r="H33" s="14">
        <f>INDEX('元データ'!$A$2:$I$354,MATCH('施設及び業務概況に関する調'!$A33,'元データ'!$A$2:$A$354,0),MATCH('施設及び業務概況に関する調'!H$1,'元データ'!$A$2:$I$2,0))</f>
        <v>0</v>
      </c>
      <c r="I33" s="14">
        <f>INDEX('元データ'!$A$2:$I$354,MATCH('施設及び業務概況に関する調'!$A33,'元データ'!$A$2:$A$354,0),MATCH('施設及び業務概況に関する調'!I$1,'元データ'!$A$2:$I$2,0))</f>
        <v>0</v>
      </c>
      <c r="J33" s="14">
        <f>INDEX('元データ'!$A$2:$I$354,MATCH('施設及び業務概況に関する調'!$A33,'元データ'!$A$2:$A$354,0),MATCH('施設及び業務概況に関する調'!J$1,'元データ'!$A$2:$I$2,0))</f>
        <v>0</v>
      </c>
      <c r="K33" s="14">
        <f>INDEX('元データ'!$A$2:$I$354,MATCH('施設及び業務概況に関する調'!$A33,'元データ'!$A$2:$A$354,0),MATCH('施設及び業務概況に関する調'!K$1,'元データ'!$A$2:$I$2,0))</f>
        <v>0</v>
      </c>
      <c r="L33" s="16">
        <f>INDEX('元データ'!$A$2:$I$354,MATCH('施設及び業務概況に関する調'!$A33,'元データ'!$A$2:$A$354,0),MATCH('施設及び業務概況に関する調'!L$1,'元データ'!$A$2:$I$2,0))</f>
        <v>0</v>
      </c>
    </row>
    <row r="34" spans="1:12" ht="13.5">
      <c r="A34" s="234" t="s">
        <v>572</v>
      </c>
      <c r="B34" s="323"/>
      <c r="C34" s="70" t="s">
        <v>659</v>
      </c>
      <c r="D34" s="71"/>
      <c r="E34" s="261">
        <f>E32/E24*100</f>
        <v>48557.268576722025</v>
      </c>
      <c r="F34" s="14">
        <f>INDEX('元データ'!$A$2:$I$354,MATCH('施設及び業務概況に関する調'!$A34,'元データ'!$A$2:$A$354,0),MATCH('施設及び業務概況に関する調'!F$1,'元データ'!$A$2:$I$2,0))</f>
        <v>69672128</v>
      </c>
      <c r="G34" s="14">
        <f>INDEX('元データ'!$A$2:$I$354,MATCH('施設及び業務概況に関する調'!$A34,'元データ'!$A$2:$A$354,0),MATCH('施設及び業務概況に関する調'!G$1,'元データ'!$A$2:$I$2,0))</f>
        <v>2586167</v>
      </c>
      <c r="H34" s="14">
        <f>INDEX('元データ'!$A$2:$I$354,MATCH('施設及び業務概況に関する調'!$A34,'元データ'!$A$2:$A$354,0),MATCH('施設及び業務概況に関する調'!H$1,'元データ'!$A$2:$I$2,0))</f>
        <v>9628148</v>
      </c>
      <c r="I34" s="14">
        <f>INDEX('元データ'!$A$2:$I$354,MATCH('施設及び業務概況に関する調'!$A34,'元データ'!$A$2:$A$354,0),MATCH('施設及び業務概況に関する調'!I$1,'元データ'!$A$2:$I$2,0))</f>
        <v>1684703</v>
      </c>
      <c r="J34" s="14">
        <f>INDEX('元データ'!$A$2:$I$354,MATCH('施設及び業務概況に関する調'!$A34,'元データ'!$A$2:$A$354,0),MATCH('施設及び業務概況に関する調'!J$1,'元データ'!$A$2:$I$2,0))</f>
        <v>1701</v>
      </c>
      <c r="K34" s="14">
        <f>INDEX('元データ'!$A$2:$I$354,MATCH('施設及び業務概況に関する調'!$A34,'元データ'!$A$2:$A$354,0),MATCH('施設及び業務概況に関する調'!K$1,'元データ'!$A$2:$I$2,0))</f>
        <v>97612</v>
      </c>
      <c r="L34" s="16">
        <f>INDEX('元データ'!$A$2:$I$354,MATCH('施設及び業務概況に関する調'!$A34,'元データ'!$A$2:$A$354,0),MATCH('施設及び業務概況に関する調'!L$1,'元データ'!$A$2:$I$2,0))</f>
        <v>6446</v>
      </c>
    </row>
    <row r="35" spans="1:12" ht="13.5">
      <c r="A35" s="234"/>
      <c r="B35" s="323"/>
      <c r="C35" s="70" t="s">
        <v>654</v>
      </c>
      <c r="D35" s="69"/>
      <c r="E35" s="263"/>
      <c r="F35" s="14"/>
      <c r="G35" s="14"/>
      <c r="H35" s="14"/>
      <c r="I35" s="14"/>
      <c r="J35" s="14"/>
      <c r="K35" s="14"/>
      <c r="L35" s="16"/>
    </row>
    <row r="36" spans="1:12" ht="13.5">
      <c r="A36" s="234" t="s">
        <v>709</v>
      </c>
      <c r="B36" s="323"/>
      <c r="C36" s="70" t="s">
        <v>656</v>
      </c>
      <c r="D36" s="69"/>
      <c r="E36" s="263">
        <f t="shared" si="5"/>
        <v>187594676</v>
      </c>
      <c r="F36" s="14">
        <f>INDEX('元データ'!$A$2:$I$354,MATCH('施設及び業務概況に関する調'!$A36,'元データ'!$A$2:$A$354,0),MATCH('施設及び業務概況に関する調'!F$1,'元データ'!$A$2:$I$2,0))</f>
        <v>145048877</v>
      </c>
      <c r="G36" s="14">
        <f>INDEX('元データ'!$A$2:$I$354,MATCH('施設及び業務概況に関する調'!$A36,'元データ'!$A$2:$A$354,0),MATCH('施設及び業務概況に関する調'!G$1,'元データ'!$A$2:$I$2,0))</f>
        <v>10325950</v>
      </c>
      <c r="H36" s="14">
        <f>INDEX('元データ'!$A$2:$I$354,MATCH('施設及び業務概況に関する調'!$A36,'元データ'!$A$2:$A$354,0),MATCH('施設及び業務概況に関する調'!H$1,'元データ'!$A$2:$I$2,0))</f>
        <v>28151541</v>
      </c>
      <c r="I36" s="14">
        <f>INDEX('元データ'!$A$2:$I$354,MATCH('施設及び業務概況に関する調'!$A36,'元データ'!$A$2:$A$354,0),MATCH('施設及び業務概況に関する調'!I$1,'元データ'!$A$2:$I$2,0))</f>
        <v>4056496</v>
      </c>
      <c r="J36" s="14">
        <f>INDEX('元データ'!$A$2:$I$354,MATCH('施設及び業務概況に関する調'!$A36,'元データ'!$A$2:$A$354,0),MATCH('施設及び業務概況に関する調'!J$1,'元データ'!$A$2:$I$2,0))</f>
        <v>11812</v>
      </c>
      <c r="K36" s="14">
        <f>INDEX('元データ'!$A$2:$I$354,MATCH('施設及び業務概況に関する調'!$A36,'元データ'!$A$2:$A$354,0),MATCH('施設及び業務概況に関する調'!K$1,'元データ'!$A$2:$I$2,0))</f>
        <v>0</v>
      </c>
      <c r="L36" s="16">
        <f>INDEX('元データ'!$A$2:$I$354,MATCH('施設及び業務概況に関する調'!$A36,'元データ'!$A$2:$A$354,0),MATCH('施設及び業務概況に関する調'!L$1,'元データ'!$A$2:$I$2,0))</f>
        <v>0</v>
      </c>
    </row>
    <row r="37" spans="1:12" ht="13.5">
      <c r="A37" s="234" t="s">
        <v>711</v>
      </c>
      <c r="B37" s="323"/>
      <c r="C37" s="70" t="s">
        <v>657</v>
      </c>
      <c r="D37" s="69"/>
      <c r="E37" s="263">
        <f t="shared" si="5"/>
        <v>4477992</v>
      </c>
      <c r="F37" s="14">
        <f>INDEX('元データ'!$A$2:$I$354,MATCH('施設及び業務概況に関する調'!$A37,'元データ'!$A$2:$A$354,0),MATCH('施設及び業務概況に関する調'!F$1,'元データ'!$A$2:$I$2,0))</f>
        <v>2444494</v>
      </c>
      <c r="G37" s="14">
        <f>INDEX('元データ'!$A$2:$I$354,MATCH('施設及び業務概況に関する調'!$A37,'元データ'!$A$2:$A$354,0),MATCH('施設及び業務概況に関する調'!G$1,'元データ'!$A$2:$I$2,0))</f>
        <v>102975</v>
      </c>
      <c r="H37" s="14">
        <f>INDEX('元データ'!$A$2:$I$354,MATCH('施設及び業務概況に関する調'!$A37,'元データ'!$A$2:$A$354,0),MATCH('施設及び業務概況に関する調'!H$1,'元データ'!$A$2:$I$2,0))</f>
        <v>1137326</v>
      </c>
      <c r="I37" s="14">
        <f>INDEX('元データ'!$A$2:$I$354,MATCH('施設及び業務概況に関する調'!$A37,'元データ'!$A$2:$A$354,0),MATCH('施設及び業務概況に関する調'!I$1,'元データ'!$A$2:$I$2,0))</f>
        <v>793197</v>
      </c>
      <c r="J37" s="14">
        <f>INDEX('元データ'!$A$2:$I$354,MATCH('施設及び業務概況に関する調'!$A37,'元データ'!$A$2:$A$354,0),MATCH('施設及び業務概況に関する調'!J$1,'元データ'!$A$2:$I$2,0))</f>
        <v>0</v>
      </c>
      <c r="K37" s="14">
        <f>INDEX('元データ'!$A$2:$I$354,MATCH('施設及び業務概況に関する調'!$A37,'元データ'!$A$2:$A$354,0),MATCH('施設及び業務概況に関する調'!K$1,'元データ'!$A$2:$I$2,0))</f>
        <v>0</v>
      </c>
      <c r="L37" s="16">
        <f>INDEX('元データ'!$A$2:$I$354,MATCH('施設及び業務概況に関する調'!$A37,'元データ'!$A$2:$A$354,0),MATCH('施設及び業務概況に関する調'!L$1,'元データ'!$A$2:$I$2,0))</f>
        <v>0</v>
      </c>
    </row>
    <row r="38" spans="1:12" ht="13.5">
      <c r="A38" s="234" t="s">
        <v>575</v>
      </c>
      <c r="B38" s="323"/>
      <c r="C38" s="70" t="s">
        <v>658</v>
      </c>
      <c r="D38" s="69"/>
      <c r="E38" s="263">
        <f>SUM(F38:L38)</f>
        <v>19076104</v>
      </c>
      <c r="F38" s="14">
        <f>INDEX('元データ'!$A$2:$I$354,MATCH('施設及び業務概況に関する調'!$A38,'元データ'!$A$2:$A$354,0),MATCH('施設及び業務概況に関する調'!F$1,'元データ'!$A$2:$I$2,0))</f>
        <v>0</v>
      </c>
      <c r="G38" s="14">
        <f>INDEX('元データ'!$A$2:$I$354,MATCH('施設及び業務概況に関する調'!$A38,'元データ'!$A$2:$A$354,0),MATCH('施設及び業務概況に関する調'!G$1,'元データ'!$A$2:$I$2,0))</f>
        <v>4884073</v>
      </c>
      <c r="H38" s="14">
        <f>INDEX('元データ'!$A$2:$I$354,MATCH('施設及び業務概況に関する調'!$A38,'元データ'!$A$2:$A$354,0),MATCH('施設及び業務概況に関する調'!H$1,'元データ'!$A$2:$I$2,0))</f>
        <v>10473115</v>
      </c>
      <c r="I38" s="14">
        <f>INDEX('元データ'!$A$2:$I$354,MATCH('施設及び業務概況に関する調'!$A38,'元データ'!$A$2:$A$354,0),MATCH('施設及び業務概況に関する調'!I$1,'元データ'!$A$2:$I$2,0))</f>
        <v>3195997</v>
      </c>
      <c r="J38" s="14">
        <f>INDEX('元データ'!$A$2:$I$354,MATCH('施設及び業務概況に関する調'!$A38,'元データ'!$A$2:$A$354,0),MATCH('施設及び業務概況に関する調'!J$1,'元データ'!$A$2:$I$2,0))</f>
        <v>5189</v>
      </c>
      <c r="K38" s="14">
        <f>INDEX('元データ'!$A$2:$I$354,MATCH('施設及び業務概況に関する調'!$A38,'元データ'!$A$2:$A$354,0),MATCH('施設及び業務概況に関する調'!K$1,'元データ'!$A$2:$I$2,0))</f>
        <v>509429</v>
      </c>
      <c r="L38" s="16">
        <f>INDEX('元データ'!$A$2:$I$354,MATCH('施設及び業務概況に関する調'!$A38,'元データ'!$A$2:$A$354,0),MATCH('施設及び業務概況に関する調'!L$1,'元データ'!$A$2:$I$2,0))</f>
        <v>8301</v>
      </c>
    </row>
    <row r="39" spans="1:12" ht="13.5">
      <c r="A39" s="234" t="s">
        <v>576</v>
      </c>
      <c r="B39" s="323"/>
      <c r="C39" s="70" t="s">
        <v>653</v>
      </c>
      <c r="D39" s="69"/>
      <c r="E39" s="261">
        <f>E38/E28*100</f>
        <v>7.0709103917263</v>
      </c>
      <c r="F39" s="14">
        <f>INDEX('元データ'!$A$2:$I$354,MATCH('施設及び業務概況に関する調'!$A39,'元データ'!$A$2:$A$354,0),MATCH('施設及び業務概況に関する調'!F$1,'元データ'!$A$2:$I$2,0))</f>
        <v>19673242</v>
      </c>
      <c r="G39" s="14">
        <f>INDEX('元データ'!$A$2:$I$354,MATCH('施設及び業務概況に関する調'!$A39,'元データ'!$A$2:$A$354,0),MATCH('施設及び業務概況に関する調'!G$1,'元データ'!$A$2:$I$2,0))</f>
        <v>465660</v>
      </c>
      <c r="H39" s="14">
        <f>INDEX('元データ'!$A$2:$I$354,MATCH('施設及び業務概況に関する調'!$A39,'元データ'!$A$2:$A$354,0),MATCH('施設及び業務概況に関する調'!H$1,'元データ'!$A$2:$I$2,0))</f>
        <v>0</v>
      </c>
      <c r="I39" s="14">
        <f>INDEX('元データ'!$A$2:$I$354,MATCH('施設及び業務概況に関する調'!$A39,'元データ'!$A$2:$A$354,0),MATCH('施設及び業務概況に関する調'!I$1,'元データ'!$A$2:$I$2,0))</f>
        <v>0</v>
      </c>
      <c r="J39" s="14">
        <f>INDEX('元データ'!$A$2:$I$354,MATCH('施設及び業務概況に関する調'!$A39,'元データ'!$A$2:$A$354,0),MATCH('施設及び業務概況に関する調'!J$1,'元データ'!$A$2:$I$2,0))</f>
        <v>0</v>
      </c>
      <c r="K39" s="14">
        <f>INDEX('元データ'!$A$2:$I$354,MATCH('施設及び業務概況に関する調'!$A39,'元データ'!$A$2:$A$354,0),MATCH('施設及び業務概況に関する調'!K$1,'元データ'!$A$2:$I$2,0))</f>
        <v>0</v>
      </c>
      <c r="L39" s="16">
        <f>INDEX('元データ'!$A$2:$I$354,MATCH('施設及び業務概況に関する調'!$A39,'元データ'!$A$2:$A$354,0),MATCH('施設及び業務概況に関する調'!L$1,'元データ'!$A$2:$I$2,0))</f>
        <v>0</v>
      </c>
    </row>
    <row r="40" spans="1:12" ht="13.5">
      <c r="A40" s="234" t="s">
        <v>577</v>
      </c>
      <c r="B40" s="323"/>
      <c r="C40" s="70" t="s">
        <v>659</v>
      </c>
      <c r="D40" s="71"/>
      <c r="E40" s="261">
        <f>E38/E30*100</f>
        <v>37.2438833170882</v>
      </c>
      <c r="F40" s="14">
        <f>INDEX('元データ'!$A$2:$I$354,MATCH('施設及び業務概況に関する調'!$A40,'元データ'!$A$2:$A$354,0),MATCH('施設及び業務概況に関する調'!F$1,'元データ'!$A$2:$I$2,0))</f>
        <v>34753092</v>
      </c>
      <c r="G40" s="14">
        <f>INDEX('元データ'!$A$2:$I$354,MATCH('施設及び業務概況に関する調'!$A40,'元データ'!$A$2:$A$354,0),MATCH('施設及び業務概況に関する調'!G$1,'元データ'!$A$2:$I$2,0))</f>
        <v>1686288</v>
      </c>
      <c r="H40" s="14">
        <f>INDEX('元データ'!$A$2:$I$354,MATCH('施設及び業務概況に関する調'!$A40,'元データ'!$A$2:$A$354,0),MATCH('施設及び業務概況に関する調'!H$1,'元データ'!$A$2:$I$2,0))</f>
        <v>1359103</v>
      </c>
      <c r="I40" s="14">
        <f>INDEX('元データ'!$A$2:$I$354,MATCH('施設及び業務概況に関する調'!$A40,'元データ'!$A$2:$A$354,0),MATCH('施設及び業務概況に関する調'!I$1,'元データ'!$A$2:$I$2,0))</f>
        <v>645296</v>
      </c>
      <c r="J40" s="14">
        <f>INDEX('元データ'!$A$2:$I$354,MATCH('施設及び業務概況に関する調'!$A40,'元データ'!$A$2:$A$354,0),MATCH('施設及び業務概況に関する調'!J$1,'元データ'!$A$2:$I$2,0))</f>
        <v>0</v>
      </c>
      <c r="K40" s="14">
        <f>INDEX('元データ'!$A$2:$I$354,MATCH('施設及び業務概況に関する調'!$A40,'元データ'!$A$2:$A$354,0),MATCH('施設及び業務概況に関する調'!K$1,'元データ'!$A$2:$I$2,0))</f>
        <v>45698</v>
      </c>
      <c r="L40" s="16">
        <f>INDEX('元データ'!$A$2:$I$354,MATCH('施設及び業務概況に関する調'!$A40,'元データ'!$A$2:$A$354,0),MATCH('施設及び業務概況に関する調'!L$1,'元データ'!$A$2:$I$2,0))</f>
        <v>5705</v>
      </c>
    </row>
    <row r="41" spans="1:12" ht="13.5">
      <c r="A41" s="234" t="s">
        <v>578</v>
      </c>
      <c r="B41" s="323"/>
      <c r="C41" s="235" t="s">
        <v>661</v>
      </c>
      <c r="D41" s="75"/>
      <c r="E41" s="30">
        <f>SUM(F41:L41)</f>
        <v>98072267</v>
      </c>
      <c r="F41" s="31">
        <f>INDEX('元データ'!$A$2:$I$354,MATCH('施設及び業務概況に関する調'!$A41,'元データ'!$A$2:$A$354,0),MATCH('施設及び業務概況に関する調'!F$1,'元データ'!$A$2:$I$2,0))</f>
        <v>56376080</v>
      </c>
      <c r="G41" s="30">
        <f>INDEX('元データ'!$A$2:$I$354,MATCH('施設及び業務概況に関する調'!$A41,'元データ'!$A$2:$A$354,0),MATCH('施設及び業務概況に関する調'!G$1,'元データ'!$A$2:$I$2,0))</f>
        <v>13161398</v>
      </c>
      <c r="H41" s="30">
        <f>INDEX('元データ'!$A$2:$I$354,MATCH('施設及び業務概況に関する調'!$A41,'元データ'!$A$2:$A$354,0),MATCH('施設及び業務概況に関する調'!H$1,'元データ'!$A$2:$I$2,0))</f>
        <v>20196854</v>
      </c>
      <c r="I41" s="30">
        <f>INDEX('元データ'!$A$2:$I$354,MATCH('施設及び業務概況に関する調'!$A41,'元データ'!$A$2:$A$354,0),MATCH('施設及び業務概況に関する調'!I$1,'元データ'!$A$2:$I$2,0))</f>
        <v>7950873</v>
      </c>
      <c r="J41" s="30">
        <f>INDEX('元データ'!$A$2:$I$354,MATCH('施設及び業務概況に関する調'!$A41,'元データ'!$A$2:$A$354,0),MATCH('施設及び業務概況に関する調'!J$1,'元データ'!$A$2:$I$2,0))</f>
        <v>0</v>
      </c>
      <c r="K41" s="30">
        <f>INDEX('元データ'!$A$2:$I$354,MATCH('施設及び業務概況に関する調'!$A41,'元データ'!$A$2:$A$354,0),MATCH('施設及び業務概況に関する調'!K$1,'元データ'!$A$2:$I$2,0))</f>
        <v>387062</v>
      </c>
      <c r="L41" s="32">
        <f>INDEX('元データ'!$A$2:$I$354,MATCH('施設及び業務概況に関する調'!$A41,'元データ'!$A$2:$A$354,0),MATCH('施設及び業務概況に関する調'!L$1,'元データ'!$A$2:$I$2,0))</f>
        <v>0</v>
      </c>
    </row>
    <row r="42" spans="1:12" ht="13.5" customHeight="1">
      <c r="A42" s="234" t="s">
        <v>712</v>
      </c>
      <c r="B42" s="322" t="s">
        <v>662</v>
      </c>
      <c r="C42" s="70" t="s">
        <v>663</v>
      </c>
      <c r="D42" s="69"/>
      <c r="E42" s="14">
        <f>SUM(F42:L42)</f>
        <v>1367</v>
      </c>
      <c r="F42" s="162">
        <f>INDEX('元データ'!$A$2:$I$354,MATCH('施設及び業務概況に関する調'!$A42,'元データ'!$A$2:$A$354,0),MATCH('施設及び業務概況に関する調'!F$1,'元データ'!$A$2:$I$2,0))</f>
        <v>794</v>
      </c>
      <c r="G42" s="163">
        <f>INDEX('元データ'!$A$2:$I$354,MATCH('施設及び業務概況に関する調'!$A42,'元データ'!$A$2:$A$354,0),MATCH('施設及び業務概況に関する調'!G$1,'元データ'!$A$2:$I$2,0))</f>
        <v>97</v>
      </c>
      <c r="H42" s="163">
        <f>INDEX('元データ'!$A$2:$I$354,MATCH('施設及び業務概況に関する調'!$A42,'元データ'!$A$2:$A$354,0),MATCH('施設及び業務概況に関する調'!H$1,'元データ'!$A$2:$I$2,0))</f>
        <v>416</v>
      </c>
      <c r="I42" s="163">
        <f>INDEX('元データ'!$A$2:$I$354,MATCH('施設及び業務概況に関する調'!$A42,'元データ'!$A$2:$A$354,0),MATCH('施設及び業務概況に関する調'!I$1,'元データ'!$A$2:$I$2,0))</f>
        <v>59</v>
      </c>
      <c r="J42" s="163">
        <f>INDEX('元データ'!$A$2:$I$354,MATCH('施設及び業務概況に関する調'!$A42,'元データ'!$A$2:$A$354,0),MATCH('施設及び業務概況に関する調'!J$1,'元データ'!$A$2:$I$2,0))</f>
        <v>1</v>
      </c>
      <c r="K42" s="163">
        <f>INDEX('元データ'!$A$2:$I$354,MATCH('施設及び業務概況に関する調'!$A42,'元データ'!$A$2:$A$354,0),MATCH('施設及び業務概況に関する調'!K$1,'元データ'!$A$2:$I$2,0))</f>
        <v>0</v>
      </c>
      <c r="L42" s="164">
        <f>INDEX('元データ'!$A$2:$I$354,MATCH('施設及び業務概況に関する調'!$A42,'元データ'!$A$2:$A$354,0),MATCH('施設及び業務概況に関する調'!L$1,'元データ'!$A$2:$I$2,0))</f>
        <v>0</v>
      </c>
    </row>
    <row r="43" spans="1:12" ht="13.5">
      <c r="A43" s="223"/>
      <c r="B43" s="323"/>
      <c r="C43" s="70" t="s">
        <v>664</v>
      </c>
      <c r="D43" s="69"/>
      <c r="E43" s="14"/>
      <c r="F43" s="162"/>
      <c r="G43" s="163"/>
      <c r="H43" s="163"/>
      <c r="I43" s="163"/>
      <c r="J43" s="163"/>
      <c r="K43" s="163"/>
      <c r="L43" s="164"/>
    </row>
    <row r="44" spans="1:12" ht="13.5">
      <c r="A44" s="234" t="s">
        <v>713</v>
      </c>
      <c r="B44" s="323"/>
      <c r="C44" s="70" t="s">
        <v>665</v>
      </c>
      <c r="D44" s="69"/>
      <c r="E44" s="14">
        <f aca="true" t="shared" si="6" ref="E44:E51">SUM(F44:L44)</f>
        <v>1334</v>
      </c>
      <c r="F44" s="15">
        <f>INDEX('元データ'!$A$2:$I$354,MATCH('施設及び業務概況に関する調'!$A44,'元データ'!$A$2:$A$354,0),MATCH('施設及び業務概況に関する調'!F$1,'元データ'!$A$2:$I$2,0))</f>
        <v>761</v>
      </c>
      <c r="G44" s="14">
        <f>INDEX('元データ'!$A$2:$I$354,MATCH('施設及び業務概況に関する調'!$A44,'元データ'!$A$2:$A$354,0),MATCH('施設及び業務概況に関する調'!G$1,'元データ'!$A$2:$I$2,0))</f>
        <v>97</v>
      </c>
      <c r="H44" s="14">
        <f>INDEX('元データ'!$A$2:$I$354,MATCH('施設及び業務概況に関する調'!$A44,'元データ'!$A$2:$A$354,0),MATCH('施設及び業務概況に関する調'!H$1,'元データ'!$A$2:$I$2,0))</f>
        <v>416</v>
      </c>
      <c r="I44" s="14">
        <f>INDEX('元データ'!$A$2:$I$354,MATCH('施設及び業務概況に関する調'!$A44,'元データ'!$A$2:$A$354,0),MATCH('施設及び業務概況に関する調'!I$1,'元データ'!$A$2:$I$2,0))</f>
        <v>59</v>
      </c>
      <c r="J44" s="14">
        <f>INDEX('元データ'!$A$2:$I$354,MATCH('施設及び業務概況に関する調'!$A44,'元データ'!$A$2:$A$354,0),MATCH('施設及び業務概況に関する調'!J$1,'元データ'!$A$2:$I$2,0))</f>
        <v>1</v>
      </c>
      <c r="K44" s="14">
        <f>INDEX('元データ'!$A$2:$I$354,MATCH('施設及び業務概況に関する調'!$A44,'元データ'!$A$2:$A$354,0),MATCH('施設及び業務概況に関する調'!K$1,'元データ'!$A$2:$I$2,0))</f>
        <v>0</v>
      </c>
      <c r="L44" s="16">
        <f>INDEX('元データ'!$A$2:$I$354,MATCH('施設及び業務概況に関する調'!$A44,'元データ'!$A$2:$A$354,0),MATCH('施設及び業務概況に関する調'!L$1,'元データ'!$A$2:$I$2,0))</f>
        <v>0</v>
      </c>
    </row>
    <row r="45" spans="1:12" ht="13.5">
      <c r="A45" s="234" t="s">
        <v>714</v>
      </c>
      <c r="B45" s="323"/>
      <c r="C45" s="70" t="s">
        <v>666</v>
      </c>
      <c r="D45" s="69"/>
      <c r="E45" s="14">
        <f t="shared" si="6"/>
        <v>33</v>
      </c>
      <c r="F45" s="15">
        <f>INDEX('元データ'!$A$2:$I$354,MATCH('施設及び業務概況に関する調'!$A45,'元データ'!$A$2:$A$354,0),MATCH('施設及び業務概況に関する調'!F$1,'元データ'!$A$2:$I$2,0))</f>
        <v>33</v>
      </c>
      <c r="G45" s="14">
        <f>INDEX('元データ'!$A$2:$I$354,MATCH('施設及び業務概況に関する調'!$A45,'元データ'!$A$2:$A$354,0),MATCH('施設及び業務概況に関する調'!G$1,'元データ'!$A$2:$I$2,0))</f>
        <v>0</v>
      </c>
      <c r="H45" s="14">
        <f>INDEX('元データ'!$A$2:$I$354,MATCH('施設及び業務概況に関する調'!$A45,'元データ'!$A$2:$A$354,0),MATCH('施設及び業務概況に関する調'!H$1,'元データ'!$A$2:$I$2,0))</f>
        <v>0</v>
      </c>
      <c r="I45" s="14">
        <f>INDEX('元データ'!$A$2:$I$354,MATCH('施設及び業務概況に関する調'!$A45,'元データ'!$A$2:$A$354,0),MATCH('施設及び業務概況に関する調'!I$1,'元データ'!$A$2:$I$2,0))</f>
        <v>0</v>
      </c>
      <c r="J45" s="14">
        <f>INDEX('元データ'!$A$2:$I$354,MATCH('施設及び業務概況に関する調'!$A45,'元データ'!$A$2:$A$354,0),MATCH('施設及び業務概況に関する調'!J$1,'元データ'!$A$2:$I$2,0))</f>
        <v>0</v>
      </c>
      <c r="K45" s="14">
        <f>INDEX('元データ'!$A$2:$I$354,MATCH('施設及び業務概況に関する調'!$A45,'元データ'!$A$2:$A$354,0),MATCH('施設及び業務概況に関する調'!K$1,'元データ'!$A$2:$I$2,0))</f>
        <v>0</v>
      </c>
      <c r="L45" s="16">
        <f>INDEX('元データ'!$A$2:$I$354,MATCH('施設及び業務概況に関する調'!$A45,'元データ'!$A$2:$A$354,0),MATCH('施設及び業務概況に関する調'!L$1,'元データ'!$A$2:$I$2,0))</f>
        <v>0</v>
      </c>
    </row>
    <row r="46" spans="1:12" ht="13.5">
      <c r="A46" s="234" t="s">
        <v>715</v>
      </c>
      <c r="B46" s="323"/>
      <c r="C46" s="70" t="s">
        <v>667</v>
      </c>
      <c r="D46" s="69"/>
      <c r="E46" s="14">
        <f t="shared" si="6"/>
        <v>0</v>
      </c>
      <c r="F46" s="15">
        <f>INDEX('元データ'!$A$2:$I$354,MATCH('施設及び業務概況に関する調'!$A46,'元データ'!$A$2:$A$354,0),MATCH('施設及び業務概況に関する調'!F$1,'元データ'!$A$2:$I$2,0))</f>
        <v>0</v>
      </c>
      <c r="G46" s="14">
        <f>INDEX('元データ'!$A$2:$I$354,MATCH('施設及び業務概況に関する調'!$A46,'元データ'!$A$2:$A$354,0),MATCH('施設及び業務概況に関する調'!G$1,'元データ'!$A$2:$I$2,0))</f>
        <v>0</v>
      </c>
      <c r="H46" s="14">
        <f>INDEX('元データ'!$A$2:$I$354,MATCH('施設及び業務概況に関する調'!$A46,'元データ'!$A$2:$A$354,0),MATCH('施設及び業務概況に関する調'!H$1,'元データ'!$A$2:$I$2,0))</f>
        <v>0</v>
      </c>
      <c r="I46" s="14">
        <f>INDEX('元データ'!$A$2:$I$354,MATCH('施設及び業務概況に関する調'!$A46,'元データ'!$A$2:$A$354,0),MATCH('施設及び業務概況に関する調'!I$1,'元データ'!$A$2:$I$2,0))</f>
        <v>0</v>
      </c>
      <c r="J46" s="14">
        <f>INDEX('元データ'!$A$2:$I$354,MATCH('施設及び業務概況に関する調'!$A46,'元データ'!$A$2:$A$354,0),MATCH('施設及び業務概況に関する調'!J$1,'元データ'!$A$2:$I$2,0))</f>
        <v>0</v>
      </c>
      <c r="K46" s="14">
        <f>INDEX('元データ'!$A$2:$I$354,MATCH('施設及び業務概況に関する調'!$A46,'元データ'!$A$2:$A$354,0),MATCH('施設及び業務概況に関する調'!K$1,'元データ'!$A$2:$I$2,0))</f>
        <v>0</v>
      </c>
      <c r="L46" s="16">
        <f>INDEX('元データ'!$A$2:$I$354,MATCH('施設及び業務概況に関する調'!$A46,'元データ'!$A$2:$A$354,0),MATCH('施設及び業務概況に関する調'!L$1,'元データ'!$A$2:$I$2,0))</f>
        <v>0</v>
      </c>
    </row>
    <row r="47" spans="2:12" ht="13.5">
      <c r="B47" s="323"/>
      <c r="C47" s="70" t="s">
        <v>668</v>
      </c>
      <c r="D47" s="69"/>
      <c r="E47" s="14"/>
      <c r="F47" s="15"/>
      <c r="G47" s="14"/>
      <c r="H47" s="14"/>
      <c r="I47" s="14"/>
      <c r="J47" s="14"/>
      <c r="K47" s="14"/>
      <c r="L47" s="16"/>
    </row>
    <row r="48" spans="1:12" ht="13.5">
      <c r="A48" s="234" t="s">
        <v>716</v>
      </c>
      <c r="B48" s="323"/>
      <c r="C48" s="70" t="s">
        <v>665</v>
      </c>
      <c r="D48" s="69"/>
      <c r="E48" s="14">
        <f t="shared" si="6"/>
        <v>0</v>
      </c>
      <c r="F48" s="15">
        <f>INDEX('元データ'!$A$2:$I$354,MATCH('施設及び業務概況に関する調'!$A48,'元データ'!$A$2:$A$354,0),MATCH('施設及び業務概況に関する調'!F$1,'元データ'!$A$2:$I$2,0))</f>
        <v>0</v>
      </c>
      <c r="G48" s="14">
        <f>INDEX('元データ'!$A$2:$I$354,MATCH('施設及び業務概況に関する調'!$A48,'元データ'!$A$2:$A$354,0),MATCH('施設及び業務概況に関する調'!G$1,'元データ'!$A$2:$I$2,0))</f>
        <v>0</v>
      </c>
      <c r="H48" s="14">
        <f>INDEX('元データ'!$A$2:$I$354,MATCH('施設及び業務概況に関する調'!$A48,'元データ'!$A$2:$A$354,0),MATCH('施設及び業務概況に関する調'!H$1,'元データ'!$A$2:$I$2,0))</f>
        <v>0</v>
      </c>
      <c r="I48" s="14">
        <f>INDEX('元データ'!$A$2:$I$354,MATCH('施設及び業務概況に関する調'!$A48,'元データ'!$A$2:$A$354,0),MATCH('施設及び業務概況に関する調'!I$1,'元データ'!$A$2:$I$2,0))</f>
        <v>0</v>
      </c>
      <c r="J48" s="14">
        <f>INDEX('元データ'!$A$2:$I$354,MATCH('施設及び業務概況に関する調'!$A48,'元データ'!$A$2:$A$354,0),MATCH('施設及び業務概況に関する調'!J$1,'元データ'!$A$2:$I$2,0))</f>
        <v>0</v>
      </c>
      <c r="K48" s="14">
        <f>INDEX('元データ'!$A$2:$I$354,MATCH('施設及び業務概況に関する調'!$A48,'元データ'!$A$2:$A$354,0),MATCH('施設及び業務概況に関する調'!K$1,'元データ'!$A$2:$I$2,0))</f>
        <v>0</v>
      </c>
      <c r="L48" s="16">
        <f>INDEX('元データ'!$A$2:$I$354,MATCH('施設及び業務概況に関する調'!$A48,'元データ'!$A$2:$A$354,0),MATCH('施設及び業務概況に関する調'!L$1,'元データ'!$A$2:$I$2,0))</f>
        <v>0</v>
      </c>
    </row>
    <row r="49" spans="1:12" ht="13.5">
      <c r="A49" s="234" t="s">
        <v>717</v>
      </c>
      <c r="B49" s="323"/>
      <c r="C49" s="70" t="s">
        <v>666</v>
      </c>
      <c r="D49" s="69"/>
      <c r="E49" s="14">
        <f t="shared" si="6"/>
        <v>0</v>
      </c>
      <c r="F49" s="15">
        <f>INDEX('元データ'!$A$2:$I$354,MATCH('施設及び業務概況に関する調'!$A49,'元データ'!$A$2:$A$354,0),MATCH('施設及び業務概況に関する調'!F$1,'元データ'!$A$2:$I$2,0))</f>
        <v>0</v>
      </c>
      <c r="G49" s="14">
        <f>INDEX('元データ'!$A$2:$I$354,MATCH('施設及び業務概況に関する調'!$A49,'元データ'!$A$2:$A$354,0),MATCH('施設及び業務概況に関する調'!G$1,'元データ'!$A$2:$I$2,0))</f>
        <v>0</v>
      </c>
      <c r="H49" s="14">
        <f>INDEX('元データ'!$A$2:$I$354,MATCH('施設及び業務概況に関する調'!$A49,'元データ'!$A$2:$A$354,0),MATCH('施設及び業務概況に関する調'!H$1,'元データ'!$A$2:$I$2,0))</f>
        <v>0</v>
      </c>
      <c r="I49" s="14">
        <f>INDEX('元データ'!$A$2:$I$354,MATCH('施設及び業務概況に関する調'!$A49,'元データ'!$A$2:$A$354,0),MATCH('施設及び業務概況に関する調'!I$1,'元データ'!$A$2:$I$2,0))</f>
        <v>0</v>
      </c>
      <c r="J49" s="14">
        <f>INDEX('元データ'!$A$2:$I$354,MATCH('施設及び業務概況に関する調'!$A49,'元データ'!$A$2:$A$354,0),MATCH('施設及び業務概況に関する調'!J$1,'元データ'!$A$2:$I$2,0))</f>
        <v>0</v>
      </c>
      <c r="K49" s="14">
        <f>INDEX('元データ'!$A$2:$I$354,MATCH('施設及び業務概況に関する調'!$A49,'元データ'!$A$2:$A$354,0),MATCH('施設及び業務概況に関する調'!K$1,'元データ'!$A$2:$I$2,0))</f>
        <v>0</v>
      </c>
      <c r="L49" s="16">
        <f>INDEX('元データ'!$A$2:$I$354,MATCH('施設及び業務概況に関する調'!$A49,'元データ'!$A$2:$A$354,0),MATCH('施設及び業務概況に関する調'!L$1,'元データ'!$A$2:$I$2,0))</f>
        <v>0</v>
      </c>
    </row>
    <row r="50" spans="1:12" ht="13.5">
      <c r="A50" s="234" t="s">
        <v>718</v>
      </c>
      <c r="B50" s="323"/>
      <c r="C50" s="235" t="s">
        <v>667</v>
      </c>
      <c r="D50" s="75"/>
      <c r="E50" s="30">
        <f t="shared" si="6"/>
        <v>0</v>
      </c>
      <c r="F50" s="31">
        <f>INDEX('元データ'!$A$2:$I$354,MATCH('施設及び業務概況に関する調'!$A50,'元データ'!$A$2:$A$354,0),MATCH('施設及び業務概況に関する調'!F$1,'元データ'!$A$2:$I$2,0))</f>
        <v>0</v>
      </c>
      <c r="G50" s="30">
        <f>INDEX('元データ'!$A$2:$I$354,MATCH('施設及び業務概況に関する調'!$A50,'元データ'!$A$2:$A$354,0),MATCH('施設及び業務概況に関する調'!G$1,'元データ'!$A$2:$I$2,0))</f>
        <v>0</v>
      </c>
      <c r="H50" s="30">
        <f>INDEX('元データ'!$A$2:$I$354,MATCH('施設及び業務概況に関する調'!$A50,'元データ'!$A$2:$A$354,0),MATCH('施設及び業務概況に関する調'!H$1,'元データ'!$A$2:$I$2,0))</f>
        <v>0</v>
      </c>
      <c r="I50" s="30">
        <f>INDEX('元データ'!$A$2:$I$354,MATCH('施設及び業務概況に関する調'!$A50,'元データ'!$A$2:$A$354,0),MATCH('施設及び業務概況に関する調'!I$1,'元データ'!$A$2:$I$2,0))</f>
        <v>0</v>
      </c>
      <c r="J50" s="30">
        <f>INDEX('元データ'!$A$2:$I$354,MATCH('施設及び業務概況に関する調'!$A50,'元データ'!$A$2:$A$354,0),MATCH('施設及び業務概況に関する調'!J$1,'元データ'!$A$2:$I$2,0))</f>
        <v>0</v>
      </c>
      <c r="K50" s="30">
        <f>INDEX('元データ'!$A$2:$I$354,MATCH('施設及び業務概況に関する調'!$A50,'元データ'!$A$2:$A$354,0),MATCH('施設及び業務概況に関する調'!K$1,'元データ'!$A$2:$I$2,0))</f>
        <v>0</v>
      </c>
      <c r="L50" s="32">
        <f>INDEX('元データ'!$A$2:$I$354,MATCH('施設及び業務概況に関する調'!$A50,'元データ'!$A$2:$A$354,0),MATCH('施設及び業務概況に関する調'!L$1,'元データ'!$A$2:$I$2,0))</f>
        <v>0</v>
      </c>
    </row>
    <row r="51" spans="1:12" ht="13.5" customHeight="1">
      <c r="A51" s="238" t="s">
        <v>719</v>
      </c>
      <c r="B51" s="322" t="s">
        <v>669</v>
      </c>
      <c r="C51" s="70" t="s">
        <v>670</v>
      </c>
      <c r="D51" s="69"/>
      <c r="E51" s="14">
        <f t="shared" si="6"/>
        <v>652</v>
      </c>
      <c r="F51" s="162">
        <f>INDEX('元データ'!$A$2:$I$354,MATCH('施設及び業務概況に関する調'!$A51,'元データ'!$A$2:$A$354,0),MATCH('施設及び業務概況に関する調'!F$1,'元データ'!$A$2:$I$2,0))</f>
        <v>0</v>
      </c>
      <c r="G51" s="163">
        <f>INDEX('元データ'!$A$2:$I$354,MATCH('施設及び業務概況に関する調'!$A51,'元データ'!$A$2:$A$354,0),MATCH('施設及び業務概況に関する調'!G$1,'元データ'!$A$2:$I$2,0))</f>
        <v>8</v>
      </c>
      <c r="H51" s="163">
        <f>INDEX('元データ'!$A$2:$I$354,MATCH('施設及び業務概況に関する調'!$A51,'元データ'!$A$2:$A$354,0),MATCH('施設及び業務概況に関する調'!H$1,'元データ'!$A$2:$I$2,0))</f>
        <v>27</v>
      </c>
      <c r="I51" s="163">
        <f>INDEX('元データ'!$A$2:$I$354,MATCH('施設及び業務概況に関する調'!$A51,'元データ'!$A$2:$A$354,0),MATCH('施設及び業務概況に関する調'!I$1,'元データ'!$A$2:$I$2,0))</f>
        <v>19</v>
      </c>
      <c r="J51" s="163">
        <f>INDEX('元データ'!$A$2:$I$354,MATCH('施設及び業務概況に関する調'!$A51,'元データ'!$A$2:$A$354,0),MATCH('施設及び業務概況に関する調'!J$1,'元データ'!$A$2:$I$2,0))</f>
        <v>1</v>
      </c>
      <c r="K51" s="163">
        <f>INDEX('元データ'!$A$2:$I$354,MATCH('施設及び業務概況に関する調'!$A51,'元データ'!$A$2:$A$354,0),MATCH('施設及び業務概況に関する調'!K$1,'元データ'!$A$2:$I$2,0))</f>
        <v>591</v>
      </c>
      <c r="L51" s="164">
        <f>INDEX('元データ'!$A$2:$I$354,MATCH('施設及び業務概況に関する調'!$A51,'元データ'!$A$2:$A$354,0),MATCH('施設及び業務概況に関する調'!L$1,'元データ'!$A$2:$I$2,0))</f>
        <v>6</v>
      </c>
    </row>
    <row r="52" spans="1:12" ht="13.5">
      <c r="A52" s="239"/>
      <c r="B52" s="323"/>
      <c r="C52" s="70" t="s">
        <v>671</v>
      </c>
      <c r="D52" s="69"/>
      <c r="E52" s="14"/>
      <c r="F52" s="162"/>
      <c r="G52" s="163"/>
      <c r="H52" s="163"/>
      <c r="I52" s="163"/>
      <c r="J52" s="163"/>
      <c r="K52" s="163"/>
      <c r="L52" s="164"/>
    </row>
    <row r="53" spans="1:12" ht="13.5">
      <c r="A53" s="238" t="s">
        <v>720</v>
      </c>
      <c r="B53" s="323"/>
      <c r="C53" s="237" t="s">
        <v>672</v>
      </c>
      <c r="D53" s="69"/>
      <c r="E53" s="14">
        <f>SUM(F53:L53)</f>
        <v>431</v>
      </c>
      <c r="F53" s="15">
        <f>INDEX('元データ'!$A$2:$I$354,MATCH('施設及び業務概況に関する調'!$A53,'元データ'!$A$2:$A$354,0),MATCH('施設及び業務概況に関する調'!F$1,'元データ'!$A$2:$I$2,0))</f>
        <v>0</v>
      </c>
      <c r="G53" s="14">
        <f>INDEX('元データ'!$A$2:$I$354,MATCH('施設及び業務概況に関する調'!$A53,'元データ'!$A$2:$A$354,0),MATCH('施設及び業務概況に関する調'!G$1,'元データ'!$A$2:$I$2,0))</f>
        <v>0</v>
      </c>
      <c r="H53" s="14">
        <f>INDEX('元データ'!$A$2:$I$354,MATCH('施設及び業務概況に関する調'!$A53,'元データ'!$A$2:$A$354,0),MATCH('施設及び業務概況に関する調'!H$1,'元データ'!$A$2:$I$2,0))</f>
        <v>19</v>
      </c>
      <c r="I53" s="14">
        <f>INDEX('元データ'!$A$2:$I$354,MATCH('施設及び業務概況に関する調'!$A53,'元データ'!$A$2:$A$354,0),MATCH('施設及び業務概況に関する調'!I$1,'元データ'!$A$2:$I$2,0))</f>
        <v>1</v>
      </c>
      <c r="J53" s="14">
        <f>INDEX('元データ'!$A$2:$I$354,MATCH('施設及び業務概況に関する調'!$A53,'元データ'!$A$2:$A$354,0),MATCH('施設及び業務概況に関する調'!J$1,'元データ'!$A$2:$I$2,0))</f>
        <v>1</v>
      </c>
      <c r="K53" s="14">
        <f>INDEX('元データ'!$A$2:$I$354,MATCH('施設及び業務概況に関する調'!$A53,'元データ'!$A$2:$A$354,0),MATCH('施設及び業務概況に関する調'!K$1,'元データ'!$A$2:$I$2,0))</f>
        <v>404</v>
      </c>
      <c r="L53" s="16">
        <f>INDEX('元データ'!$A$2:$I$354,MATCH('施設及び業務概況に関する調'!$A53,'元データ'!$A$2:$A$354,0),MATCH('施設及び業務概況に関する調'!L$1,'元データ'!$A$2:$I$2,0))</f>
        <v>6</v>
      </c>
    </row>
    <row r="54" spans="1:12" ht="13.5">
      <c r="A54" s="238" t="s">
        <v>721</v>
      </c>
      <c r="B54" s="323"/>
      <c r="C54" s="70" t="s">
        <v>673</v>
      </c>
      <c r="D54" s="69"/>
      <c r="E54" s="263">
        <f aca="true" t="shared" si="7" ref="E54:E59">SUM(F54:L54)</f>
        <v>220</v>
      </c>
      <c r="F54" s="15">
        <f>INDEX('元データ'!$A$2:$I$354,MATCH('施設及び業務概況に関する調'!$A54,'元データ'!$A$2:$A$354,0),MATCH('施設及び業務概況に関する調'!F$1,'元データ'!$A$2:$I$2,0))</f>
        <v>0</v>
      </c>
      <c r="G54" s="14">
        <f>INDEX('元データ'!$A$2:$I$354,MATCH('施設及び業務概況に関する調'!$A54,'元データ'!$A$2:$A$354,0),MATCH('施設及び業務概況に関する調'!G$1,'元データ'!$A$2:$I$2,0))</f>
        <v>7</v>
      </c>
      <c r="H54" s="14">
        <f>INDEX('元データ'!$A$2:$I$354,MATCH('施設及び業務概況に関する調'!$A54,'元データ'!$A$2:$A$354,0),MATCH('施設及び業務概況に関する調'!H$1,'元データ'!$A$2:$I$2,0))</f>
        <v>8</v>
      </c>
      <c r="I54" s="14">
        <f>INDEX('元データ'!$A$2:$I$354,MATCH('施設及び業務概況に関する調'!$A54,'元データ'!$A$2:$A$354,0),MATCH('施設及び業務概況に関する調'!I$1,'元データ'!$A$2:$I$2,0))</f>
        <v>18</v>
      </c>
      <c r="J54" s="14">
        <f>INDEX('元データ'!$A$2:$I$354,MATCH('施設及び業務概況に関する調'!$A54,'元データ'!$A$2:$A$354,0),MATCH('施設及び業務概況に関する調'!J$1,'元データ'!$A$2:$I$2,0))</f>
        <v>0</v>
      </c>
      <c r="K54" s="14">
        <f>INDEX('元データ'!$A$2:$I$354,MATCH('施設及び業務概況に関する調'!$A54,'元データ'!$A$2:$A$354,0),MATCH('施設及び業務概況に関する調'!K$1,'元データ'!$A$2:$I$2,0))</f>
        <v>187</v>
      </c>
      <c r="L54" s="16">
        <f>INDEX('元データ'!$A$2:$I$354,MATCH('施設及び業務概況に関する調'!$A54,'元データ'!$A$2:$A$354,0),MATCH('施設及び業務概況に関する調'!L$1,'元データ'!$A$2:$I$2,0))</f>
        <v>0</v>
      </c>
    </row>
    <row r="55" spans="1:12" ht="13.5">
      <c r="A55" s="238" t="s">
        <v>589</v>
      </c>
      <c r="B55" s="323"/>
      <c r="C55" s="70" t="s">
        <v>674</v>
      </c>
      <c r="D55" s="69"/>
      <c r="E55" s="14">
        <f t="shared" si="7"/>
        <v>1</v>
      </c>
      <c r="F55" s="15">
        <f>INDEX('元データ'!$A$2:$I$354,MATCH('施設及び業務概況に関する調'!$A55,'元データ'!$A$2:$A$354,0),MATCH('施設及び業務概況に関する調'!F$1,'元データ'!$A$2:$I$2,0))</f>
        <v>0</v>
      </c>
      <c r="G55" s="14">
        <f>INDEX('元データ'!$A$2:$I$354,MATCH('施設及び業務概況に関する調'!$A55,'元データ'!$A$2:$A$354,0),MATCH('施設及び業務概況に関する調'!G$1,'元データ'!$A$2:$I$2,0))</f>
        <v>1</v>
      </c>
      <c r="H55" s="14">
        <f>INDEX('元データ'!$A$2:$I$354,MATCH('施設及び業務概況に関する調'!$A55,'元データ'!$A$2:$A$354,0),MATCH('施設及び業務概況に関する調'!H$1,'元データ'!$A$2:$I$2,0))</f>
        <v>0</v>
      </c>
      <c r="I55" s="14">
        <f>INDEX('元データ'!$A$2:$I$354,MATCH('施設及び業務概況に関する調'!$A55,'元データ'!$A$2:$A$354,0),MATCH('施設及び業務概況に関する調'!I$1,'元データ'!$A$2:$I$2,0))</f>
        <v>0</v>
      </c>
      <c r="J55" s="14">
        <f>INDEX('元データ'!$A$2:$I$354,MATCH('施設及び業務概況に関する調'!$A55,'元データ'!$A$2:$A$354,0),MATCH('施設及び業務概況に関する調'!J$1,'元データ'!$A$2:$I$2,0))</f>
        <v>0</v>
      </c>
      <c r="K55" s="14">
        <f>INDEX('元データ'!$A$2:$I$354,MATCH('施設及び業務概況に関する調'!$A55,'元データ'!$A$2:$A$354,0),MATCH('施設及び業務概況に関する調'!K$1,'元データ'!$A$2:$I$2,0))</f>
        <v>0</v>
      </c>
      <c r="L55" s="16">
        <f>INDEX('元データ'!$A$2:$I$354,MATCH('施設及び業務概況に関する調'!$A55,'元データ'!$A$2:$A$354,0),MATCH('施設及び業務概況に関する調'!L$1,'元データ'!$A$2:$I$2,0))</f>
        <v>0</v>
      </c>
    </row>
    <row r="56" spans="1:12" ht="13.5">
      <c r="A56" s="238" t="s">
        <v>590</v>
      </c>
      <c r="B56" s="323"/>
      <c r="C56" s="70" t="s">
        <v>675</v>
      </c>
      <c r="D56" s="69"/>
      <c r="E56" s="14">
        <f>SUM(F56:L56)</f>
        <v>0</v>
      </c>
      <c r="F56" s="15">
        <f>INDEX('元データ'!$A$2:$I$354,MATCH('施設及び業務概況に関する調'!$A56,'元データ'!$A$2:$A$354,0),MATCH('施設及び業務概況に関する調'!F$1,'元データ'!$A$2:$I$2,0))</f>
        <v>0</v>
      </c>
      <c r="G56" s="14">
        <f>INDEX('元データ'!$A$2:$I$354,MATCH('施設及び業務概況に関する調'!$A56,'元データ'!$A$2:$A$354,0),MATCH('施設及び業務概況に関する調'!G$1,'元データ'!$A$2:$I$2,0))</f>
        <v>0</v>
      </c>
      <c r="H56" s="14">
        <f>INDEX('元データ'!$A$2:$I$354,MATCH('施設及び業務概況に関する調'!$A56,'元データ'!$A$2:$A$354,0),MATCH('施設及び業務概況に関する調'!H$1,'元データ'!$A$2:$I$2,0))</f>
        <v>0</v>
      </c>
      <c r="I56" s="14">
        <f>INDEX('元データ'!$A$2:$I$354,MATCH('施設及び業務概況に関する調'!$A56,'元データ'!$A$2:$A$354,0),MATCH('施設及び業務概況に関する調'!I$1,'元データ'!$A$2:$I$2,0))</f>
        <v>0</v>
      </c>
      <c r="J56" s="14">
        <f>INDEX('元データ'!$A$2:$I$354,MATCH('施設及び業務概況に関する調'!$A56,'元データ'!$A$2:$A$354,0),MATCH('施設及び業務概況に関する調'!J$1,'元データ'!$A$2:$I$2,0))</f>
        <v>0</v>
      </c>
      <c r="K56" s="14">
        <f>INDEX('元データ'!$A$2:$I$354,MATCH('施設及び業務概況に関する調'!$A56,'元データ'!$A$2:$A$354,0),MATCH('施設及び業務概況に関する調'!K$1,'元データ'!$A$2:$I$2,0))</f>
        <v>0</v>
      </c>
      <c r="L56" s="16">
        <f>INDEX('元データ'!$A$2:$I$354,MATCH('施設及び業務概況に関する調'!$A56,'元データ'!$A$2:$A$354,0),MATCH('施設及び業務概況に関する調'!L$1,'元データ'!$A$2:$I$2,0))</f>
        <v>0</v>
      </c>
    </row>
    <row r="57" spans="1:12" ht="13.5">
      <c r="A57" s="238" t="s">
        <v>591</v>
      </c>
      <c r="B57" s="323"/>
      <c r="C57" s="70" t="s">
        <v>676</v>
      </c>
      <c r="D57" s="69"/>
      <c r="E57" s="14">
        <f t="shared" si="7"/>
        <v>18011</v>
      </c>
      <c r="F57" s="15">
        <f>INDEX('元データ'!$A$2:$I$354,MATCH('施設及び業務概況に関する調'!$A57,'元データ'!$A$2:$A$354,0),MATCH('施設及び業務概況に関する調'!F$1,'元データ'!$A$2:$I$2,0))</f>
        <v>0</v>
      </c>
      <c r="G57" s="14">
        <f>INDEX('元データ'!$A$2:$I$354,MATCH('施設及び業務概況に関する調'!$A57,'元データ'!$A$2:$A$354,0),MATCH('施設及び業務概況に関する調'!G$1,'元データ'!$A$2:$I$2,0))</f>
        <v>4075</v>
      </c>
      <c r="H57" s="14">
        <f>INDEX('元データ'!$A$2:$I$354,MATCH('施設及び業務概況に関する調'!$A57,'元データ'!$A$2:$A$354,0),MATCH('施設及び業務概況に関する調'!H$1,'元データ'!$A$2:$I$2,0))</f>
        <v>9415</v>
      </c>
      <c r="I57" s="14">
        <f>INDEX('元データ'!$A$2:$I$354,MATCH('施設及び業務概況に関する調'!$A57,'元データ'!$A$2:$A$354,0),MATCH('施設及び業務概況に関する調'!I$1,'元データ'!$A$2:$I$2,0))</f>
        <v>3682</v>
      </c>
      <c r="J57" s="14">
        <f>INDEX('元データ'!$A$2:$I$354,MATCH('施設及び業務概況に関する調'!$A57,'元データ'!$A$2:$A$354,0),MATCH('施設及び業務概況に関する調'!J$1,'元データ'!$A$2:$I$2,0))</f>
        <v>4</v>
      </c>
      <c r="K57" s="14">
        <f>INDEX('元データ'!$A$2:$I$354,MATCH('施設及び業務概況に関する調'!$A57,'元データ'!$A$2:$A$354,0),MATCH('施設及び業務概況に関する調'!K$1,'元データ'!$A$2:$I$2,0))</f>
        <v>827</v>
      </c>
      <c r="L57" s="16">
        <f>INDEX('元データ'!$A$2:$I$354,MATCH('施設及び業務概況に関する調'!$A57,'元データ'!$A$2:$A$354,0),MATCH('施設及び業務概況に関する調'!L$1,'元データ'!$A$2:$I$2,0))</f>
        <v>8</v>
      </c>
    </row>
    <row r="58" spans="1:12" ht="13.5">
      <c r="A58" s="238"/>
      <c r="B58" s="323"/>
      <c r="C58" s="70" t="s">
        <v>679</v>
      </c>
      <c r="D58" s="69"/>
      <c r="E58" s="14"/>
      <c r="F58" s="15"/>
      <c r="G58" s="14"/>
      <c r="H58" s="14"/>
      <c r="I58" s="14"/>
      <c r="J58" s="14"/>
      <c r="K58" s="14"/>
      <c r="L58" s="16"/>
    </row>
    <row r="59" spans="1:12" ht="13.5">
      <c r="A59" s="238" t="s">
        <v>722</v>
      </c>
      <c r="B59" s="323"/>
      <c r="C59" s="70" t="s">
        <v>677</v>
      </c>
      <c r="D59" s="69"/>
      <c r="E59" s="14">
        <f t="shared" si="7"/>
        <v>17917</v>
      </c>
      <c r="F59" s="15">
        <f>INDEX('元データ'!$A$2:$I$354,MATCH('施設及び業務概況に関する調'!$A59,'元データ'!$A$2:$A$354,0),MATCH('施設及び業務概況に関する調'!F$1,'元データ'!$A$2:$I$2,0))</f>
        <v>0</v>
      </c>
      <c r="G59" s="14">
        <f>INDEX('元データ'!$A$2:$I$354,MATCH('施設及び業務概況に関する調'!$A59,'元データ'!$A$2:$A$354,0),MATCH('施設及び業務概況に関する調'!G$1,'元データ'!$A$2:$I$2,0))</f>
        <v>4075</v>
      </c>
      <c r="H59" s="14">
        <f>INDEX('元データ'!$A$2:$I$354,MATCH('施設及び業務概況に関する調'!$A59,'元データ'!$A$2:$A$354,0),MATCH('施設及び業務概況に関する調'!H$1,'元データ'!$A$2:$I$2,0))</f>
        <v>9415</v>
      </c>
      <c r="I59" s="14">
        <f>INDEX('元データ'!$A$2:$I$354,MATCH('施設及び業務概況に関する調'!$A59,'元データ'!$A$2:$A$354,0),MATCH('施設及び業務概況に関する調'!I$1,'元データ'!$A$2:$I$2,0))</f>
        <v>3682</v>
      </c>
      <c r="J59" s="14">
        <f>INDEX('元データ'!$A$2:$I$354,MATCH('施設及び業務概況に関する調'!$A59,'元データ'!$A$2:$A$354,0),MATCH('施設及び業務概況に関する調'!J$1,'元データ'!$A$2:$I$2,0))</f>
        <v>4</v>
      </c>
      <c r="K59" s="14">
        <f>INDEX('元データ'!$A$2:$I$354,MATCH('施設及び業務概況に関する調'!$A59,'元データ'!$A$2:$A$354,0),MATCH('施設及び業務概況に関する調'!K$1,'元データ'!$A$2:$I$2,0))</f>
        <v>733</v>
      </c>
      <c r="L59" s="16">
        <f>INDEX('元データ'!$A$2:$I$354,MATCH('施設及び業務概況に関する調'!$A59,'元データ'!$A$2:$A$354,0),MATCH('施設及び業務概況に関する調'!L$1,'元データ'!$A$2:$I$2,0))</f>
        <v>8</v>
      </c>
    </row>
    <row r="60" spans="1:12" ht="13.5">
      <c r="A60" s="238" t="s">
        <v>723</v>
      </c>
      <c r="B60" s="323"/>
      <c r="C60" s="70" t="s">
        <v>678</v>
      </c>
      <c r="D60" s="69"/>
      <c r="E60" s="14">
        <f>SUM(F60:L60)</f>
        <v>0</v>
      </c>
      <c r="F60" s="15">
        <f>INDEX('元データ'!$A$2:$I$354,MATCH('施設及び業務概況に関する調'!$A60,'元データ'!$A$2:$A$354,0),MATCH('施設及び業務概況に関する調'!F$1,'元データ'!$A$2:$I$2,0))</f>
        <v>0</v>
      </c>
      <c r="G60" s="14">
        <f>INDEX('元データ'!$A$2:$I$354,MATCH('施設及び業務概況に関する調'!$A60,'元データ'!$A$2:$A$354,0),MATCH('施設及び業務概況に関する調'!G$1,'元データ'!$A$2:$I$2,0))</f>
        <v>0</v>
      </c>
      <c r="H60" s="14">
        <f>INDEX('元データ'!$A$2:$I$354,MATCH('施設及び業務概況に関する調'!$A60,'元データ'!$A$2:$A$354,0),MATCH('施設及び業務概況に関する調'!H$1,'元データ'!$A$2:$I$2,0))</f>
        <v>0</v>
      </c>
      <c r="I60" s="14">
        <f>INDEX('元データ'!$A$2:$I$354,MATCH('施設及び業務概況に関する調'!$A60,'元データ'!$A$2:$A$354,0),MATCH('施設及び業務概況に関する調'!I$1,'元データ'!$A$2:$I$2,0))</f>
        <v>0</v>
      </c>
      <c r="J60" s="14">
        <f>INDEX('元データ'!$A$2:$I$354,MATCH('施設及び業務概況に関する調'!$A60,'元データ'!$A$2:$A$354,0),MATCH('施設及び業務概況に関する調'!J$1,'元データ'!$A$2:$I$2,0))</f>
        <v>0</v>
      </c>
      <c r="K60" s="14">
        <f>INDEX('元データ'!$A$2:$I$354,MATCH('施設及び業務概況に関する調'!$A60,'元データ'!$A$2:$A$354,0),MATCH('施設及び業務概況に関する調'!K$1,'元データ'!$A$2:$I$2,0))</f>
        <v>0</v>
      </c>
      <c r="L60" s="16">
        <f>INDEX('元データ'!$A$2:$I$354,MATCH('施設及び業務概況に関する調'!$A60,'元データ'!$A$2:$A$354,0),MATCH('施設及び業務概況に関する調'!L$1,'元データ'!$A$2:$I$2,0))</f>
        <v>0</v>
      </c>
    </row>
    <row r="61" spans="1:12" ht="13.5">
      <c r="A61" s="238"/>
      <c r="B61" s="323"/>
      <c r="C61" s="70" t="s">
        <v>680</v>
      </c>
      <c r="D61" s="69"/>
      <c r="E61" s="14"/>
      <c r="F61" s="15"/>
      <c r="G61" s="14"/>
      <c r="H61" s="14"/>
      <c r="I61" s="14"/>
      <c r="J61" s="14"/>
      <c r="K61" s="14"/>
      <c r="L61" s="16"/>
    </row>
    <row r="62" spans="1:12" ht="13.5">
      <c r="A62" s="238" t="s">
        <v>724</v>
      </c>
      <c r="B62" s="323"/>
      <c r="C62" s="70" t="s">
        <v>677</v>
      </c>
      <c r="D62" s="69"/>
      <c r="E62" s="14">
        <f>SUM(F62:L62)</f>
        <v>72146</v>
      </c>
      <c r="F62" s="15">
        <f>INDEX('元データ'!$A$2:$I$354,MATCH('施設及び業務概況に関する調'!$A62,'元データ'!$A$2:$A$354,0),MATCH('施設及び業務概況に関する調'!F$1,'元データ'!$A$2:$I$2,0))</f>
        <v>58345</v>
      </c>
      <c r="G62" s="14">
        <f>INDEX('元データ'!$A$2:$I$354,MATCH('施設及び業務概況に関する調'!$A62,'元データ'!$A$2:$A$354,0),MATCH('施設及び業務概況に関する調'!G$1,'元データ'!$A$2:$I$2,0))</f>
        <v>1791</v>
      </c>
      <c r="H62" s="14">
        <f>INDEX('元データ'!$A$2:$I$354,MATCH('施設及び業務概況に関する調'!$A62,'元データ'!$A$2:$A$354,0),MATCH('施設及び業務概況に関する調'!H$1,'元データ'!$A$2:$I$2,0))</f>
        <v>9370</v>
      </c>
      <c r="I62" s="14">
        <f>INDEX('元データ'!$A$2:$I$354,MATCH('施設及び業務概況に関する調'!$A62,'元データ'!$A$2:$A$354,0),MATCH('施設及び業務概況に関する調'!I$1,'元データ'!$A$2:$I$2,0))</f>
        <v>2640</v>
      </c>
      <c r="J62" s="14">
        <f>INDEX('元データ'!$A$2:$I$354,MATCH('施設及び業務概況に関する調'!$A62,'元データ'!$A$2:$A$354,0),MATCH('施設及び業務概況に関する調'!J$1,'元データ'!$A$2:$I$2,0))</f>
        <v>0</v>
      </c>
      <c r="K62" s="14">
        <f>INDEX('元データ'!$A$2:$I$354,MATCH('施設及び業務概況に関する調'!$A62,'元データ'!$A$2:$A$354,0),MATCH('施設及び業務概況に関する調'!K$1,'元データ'!$A$2:$I$2,0))</f>
        <v>0</v>
      </c>
      <c r="L62" s="16">
        <f>INDEX('元データ'!$A$2:$I$354,MATCH('施設及び業務概況に関する調'!$A62,'元データ'!$A$2:$A$354,0),MATCH('施設及び業務概況に関する調'!L$1,'元データ'!$A$2:$I$2,0))</f>
        <v>0</v>
      </c>
    </row>
    <row r="63" spans="1:12" ht="13.5">
      <c r="A63" s="238" t="s">
        <v>725</v>
      </c>
      <c r="B63" s="323"/>
      <c r="C63" s="70" t="s">
        <v>678</v>
      </c>
      <c r="D63" s="69"/>
      <c r="E63" s="14">
        <f>SUM(F63:L63)</f>
        <v>0</v>
      </c>
      <c r="F63" s="15">
        <f>INDEX('元データ'!$A$2:$I$354,MATCH('施設及び業務概況に関する調'!$A63,'元データ'!$A$2:$A$354,0),MATCH('施設及び業務概況に関する調'!F$1,'元データ'!$A$2:$I$2,0))</f>
        <v>0</v>
      </c>
      <c r="G63" s="14">
        <f>INDEX('元データ'!$A$2:$I$354,MATCH('施設及び業務概況に関する調'!$A63,'元データ'!$A$2:$A$354,0),MATCH('施設及び業務概況に関する調'!G$1,'元データ'!$A$2:$I$2,0))</f>
        <v>0</v>
      </c>
      <c r="H63" s="14">
        <f>INDEX('元データ'!$A$2:$I$354,MATCH('施設及び業務概況に関する調'!$A63,'元データ'!$A$2:$A$354,0),MATCH('施設及び業務概況に関する調'!H$1,'元データ'!$A$2:$I$2,0))</f>
        <v>0</v>
      </c>
      <c r="I63" s="14">
        <f>INDEX('元データ'!$A$2:$I$354,MATCH('施設及び業務概況に関する調'!$A63,'元データ'!$A$2:$A$354,0),MATCH('施設及び業務概況に関する調'!I$1,'元データ'!$A$2:$I$2,0))</f>
        <v>0</v>
      </c>
      <c r="J63" s="14">
        <f>INDEX('元データ'!$A$2:$I$354,MATCH('施設及び業務概況に関する調'!$A63,'元データ'!$A$2:$A$354,0),MATCH('施設及び業務概況に関する調'!J$1,'元データ'!$A$2:$I$2,0))</f>
        <v>0</v>
      </c>
      <c r="K63" s="14">
        <f>INDEX('元データ'!$A$2:$I$354,MATCH('施設及び業務概況に関する調'!$A63,'元データ'!$A$2:$A$354,0),MATCH('施設及び業務概況に関する調'!K$1,'元データ'!$A$2:$I$2,0))</f>
        <v>0</v>
      </c>
      <c r="L63" s="16">
        <f>INDEX('元データ'!$A$2:$I$354,MATCH('施設及び業務概況に関する調'!$A63,'元データ'!$A$2:$A$354,0),MATCH('施設及び業務概況に関する調'!L$1,'元データ'!$A$2:$I$2,0))</f>
        <v>0</v>
      </c>
    </row>
    <row r="64" spans="1:12" ht="13.5">
      <c r="A64" s="238" t="s">
        <v>596</v>
      </c>
      <c r="B64" s="323"/>
      <c r="C64" s="70" t="s">
        <v>681</v>
      </c>
      <c r="D64" s="69"/>
      <c r="E64" s="14">
        <f aca="true" t="shared" si="8" ref="E64:E76">SUM(F64:L64)</f>
        <v>54884</v>
      </c>
      <c r="F64" s="15">
        <f>INDEX('元データ'!$A$2:$I$354,MATCH('施設及び業務概況に関する調'!$A64,'元データ'!$A$2:$A$354,0),MATCH('施設及び業務概況に関する調'!F$1,'元データ'!$A$2:$I$2,0))</f>
        <v>46681</v>
      </c>
      <c r="G64" s="14">
        <f>INDEX('元データ'!$A$2:$I$354,MATCH('施設及び業務概況に関する調'!$A64,'元データ'!$A$2:$A$354,0),MATCH('施設及び業務概況に関する調'!G$1,'元データ'!$A$2:$I$2,0))</f>
        <v>1131</v>
      </c>
      <c r="H64" s="14">
        <f>INDEX('元データ'!$A$2:$I$354,MATCH('施設及び業務概況に関する調'!$A64,'元データ'!$A$2:$A$354,0),MATCH('施設及び業務概況に関する調'!H$1,'元データ'!$A$2:$I$2,0))</f>
        <v>5149</v>
      </c>
      <c r="I64" s="14">
        <f>INDEX('元データ'!$A$2:$I$354,MATCH('施設及び業務概況に関する調'!$A64,'元データ'!$A$2:$A$354,0),MATCH('施設及び業務概況に関する調'!I$1,'元データ'!$A$2:$I$2,0))</f>
        <v>1573</v>
      </c>
      <c r="J64" s="14">
        <f>INDEX('元データ'!$A$2:$I$354,MATCH('施設及び業務概況に関する調'!$A64,'元データ'!$A$2:$A$354,0),MATCH('施設及び業務概況に関する調'!J$1,'元データ'!$A$2:$I$2,0))</f>
        <v>2</v>
      </c>
      <c r="K64" s="14">
        <f>INDEX('元データ'!$A$2:$I$354,MATCH('施設及び業務概況に関する調'!$A64,'元データ'!$A$2:$A$354,0),MATCH('施設及び業務概況に関する調'!K$1,'元データ'!$A$2:$I$2,0))</f>
        <v>343</v>
      </c>
      <c r="L64" s="16">
        <f>INDEX('元データ'!$A$2:$I$354,MATCH('施設及び業務概況に関する調'!$A64,'元データ'!$A$2:$A$354,0),MATCH('施設及び業務概況に関する調'!L$1,'元データ'!$A$2:$I$2,0))</f>
        <v>5</v>
      </c>
    </row>
    <row r="65" spans="1:12" ht="13.5">
      <c r="A65" s="238" t="s">
        <v>597</v>
      </c>
      <c r="B65" s="323"/>
      <c r="C65" s="70" t="s">
        <v>682</v>
      </c>
      <c r="D65" s="69"/>
      <c r="E65" s="14">
        <f t="shared" si="8"/>
        <v>21623176</v>
      </c>
      <c r="F65" s="15">
        <f>INDEX('元データ'!$A$2:$I$354,MATCH('施設及び業務概況に関する調'!$A65,'元データ'!$A$2:$A$354,0),MATCH('施設及び業務概況に関する調'!F$1,'元データ'!$A$2:$I$2,0))</f>
        <v>17790374</v>
      </c>
      <c r="G65" s="14">
        <f>INDEX('元データ'!$A$2:$I$354,MATCH('施設及び業務概況に関する調'!$A65,'元データ'!$A$2:$A$354,0),MATCH('施設及び業務概況に関する調'!G$1,'元データ'!$A$2:$I$2,0))</f>
        <v>984821</v>
      </c>
      <c r="H65" s="14">
        <f>INDEX('元データ'!$A$2:$I$354,MATCH('施設及び業務概況に関する調'!$A65,'元データ'!$A$2:$A$354,0),MATCH('施設及び業務概況に関する調'!H$1,'元データ'!$A$2:$I$2,0))</f>
        <v>2064600</v>
      </c>
      <c r="I65" s="14">
        <f>INDEX('元データ'!$A$2:$I$354,MATCH('施設及び業務概況に関する調'!$A65,'元データ'!$A$2:$A$354,0),MATCH('施設及び業務概況に関する調'!I$1,'元データ'!$A$2:$I$2,0))</f>
        <v>655943</v>
      </c>
      <c r="J65" s="14">
        <f>INDEX('元データ'!$A$2:$I$354,MATCH('施設及び業務概況に関する調'!$A65,'元データ'!$A$2:$A$354,0),MATCH('施設及び業務概況に関する調'!J$1,'元データ'!$A$2:$I$2,0))</f>
        <v>614</v>
      </c>
      <c r="K65" s="14">
        <f>INDEX('元データ'!$A$2:$I$354,MATCH('施設及び業務概況に関する調'!$A65,'元データ'!$A$2:$A$354,0),MATCH('施設及び業務概況に関する調'!K$1,'元データ'!$A$2:$I$2,0))</f>
        <v>125075</v>
      </c>
      <c r="L65" s="16">
        <f>INDEX('元データ'!$A$2:$I$354,MATCH('施設及び業務概況に関する調'!$A65,'元データ'!$A$2:$A$354,0),MATCH('施設及び業務概況に関する調'!L$1,'元データ'!$A$2:$I$2,0))</f>
        <v>1749</v>
      </c>
    </row>
    <row r="66" spans="1:12" ht="13.5">
      <c r="A66" s="238" t="s">
        <v>598</v>
      </c>
      <c r="B66" s="323"/>
      <c r="C66" s="70" t="s">
        <v>683</v>
      </c>
      <c r="D66" s="69"/>
      <c r="E66" s="14">
        <f t="shared" si="8"/>
        <v>21623176</v>
      </c>
      <c r="F66" s="15">
        <f>INDEX('元データ'!$A$2:$I$354,MATCH('施設及び業務概況に関する調'!$A66,'元データ'!$A$2:$A$354,0),MATCH('施設及び業務概況に関する調'!F$1,'元データ'!$A$2:$I$2,0))</f>
        <v>17790374</v>
      </c>
      <c r="G66" s="14">
        <f>INDEX('元データ'!$A$2:$I$354,MATCH('施設及び業務概況に関する調'!$A66,'元データ'!$A$2:$A$354,0),MATCH('施設及び業務概況に関する調'!G$1,'元データ'!$A$2:$I$2,0))</f>
        <v>984821</v>
      </c>
      <c r="H66" s="14">
        <f>INDEX('元データ'!$A$2:$I$354,MATCH('施設及び業務概況に関する調'!$A66,'元データ'!$A$2:$A$354,0),MATCH('施設及び業務概況に関する調'!H$1,'元データ'!$A$2:$I$2,0))</f>
        <v>2064600</v>
      </c>
      <c r="I66" s="14">
        <f>INDEX('元データ'!$A$2:$I$354,MATCH('施設及び業務概況に関する調'!$A66,'元データ'!$A$2:$A$354,0),MATCH('施設及び業務概況に関する調'!I$1,'元データ'!$A$2:$I$2,0))</f>
        <v>655943</v>
      </c>
      <c r="J66" s="14">
        <f>INDEX('元データ'!$A$2:$I$354,MATCH('施設及び業務概況に関する調'!$A66,'元データ'!$A$2:$A$354,0),MATCH('施設及び業務概況に関する調'!J$1,'元データ'!$A$2:$I$2,0))</f>
        <v>614</v>
      </c>
      <c r="K66" s="14">
        <f>INDEX('元データ'!$A$2:$I$354,MATCH('施設及び業務概況に関する調'!$A66,'元データ'!$A$2:$A$354,0),MATCH('施設及び業務概況に関する調'!K$1,'元データ'!$A$2:$I$2,0))</f>
        <v>125075</v>
      </c>
      <c r="L66" s="16">
        <f>INDEX('元データ'!$A$2:$I$354,MATCH('施設及び業務概況に関する調'!$A66,'元データ'!$A$2:$A$354,0),MATCH('施設及び業務概況に関する調'!L$1,'元データ'!$A$2:$I$2,0))</f>
        <v>1749</v>
      </c>
    </row>
    <row r="67" spans="1:12" ht="13.5">
      <c r="A67" s="238" t="s">
        <v>599</v>
      </c>
      <c r="B67" s="323"/>
      <c r="C67" s="70" t="s">
        <v>684</v>
      </c>
      <c r="D67" s="69"/>
      <c r="E67" s="14">
        <f t="shared" si="8"/>
        <v>0</v>
      </c>
      <c r="F67" s="15">
        <f>INDEX('元データ'!$A$2:$I$354,MATCH('施設及び業務概況に関する調'!$A67,'元データ'!$A$2:$A$354,0),MATCH('施設及び業務概況に関する調'!F$1,'元データ'!$A$2:$I$2,0))</f>
        <v>0</v>
      </c>
      <c r="G67" s="14">
        <f>INDEX('元データ'!$A$2:$I$354,MATCH('施設及び業務概況に関する調'!$A67,'元データ'!$A$2:$A$354,0),MATCH('施設及び業務概況に関する調'!G$1,'元データ'!$A$2:$I$2,0))</f>
        <v>0</v>
      </c>
      <c r="H67" s="14">
        <f>INDEX('元データ'!$A$2:$I$354,MATCH('施設及び業務概況に関する調'!$A67,'元データ'!$A$2:$A$354,0),MATCH('施設及び業務概況に関する調'!H$1,'元データ'!$A$2:$I$2,0))</f>
        <v>0</v>
      </c>
      <c r="I67" s="14">
        <f>INDEX('元データ'!$A$2:$I$354,MATCH('施設及び業務概況に関する調'!$A67,'元データ'!$A$2:$A$354,0),MATCH('施設及び業務概況に関する調'!I$1,'元データ'!$A$2:$I$2,0))</f>
        <v>0</v>
      </c>
      <c r="J67" s="14">
        <f>INDEX('元データ'!$A$2:$I$354,MATCH('施設及び業務概況に関する調'!$A67,'元データ'!$A$2:$A$354,0),MATCH('施設及び業務概況に関する調'!J$1,'元データ'!$A$2:$I$2,0))</f>
        <v>0</v>
      </c>
      <c r="K67" s="14">
        <f>INDEX('元データ'!$A$2:$I$354,MATCH('施設及び業務概況に関する調'!$A67,'元データ'!$A$2:$A$354,0),MATCH('施設及び業務概況に関する調'!K$1,'元データ'!$A$2:$I$2,0))</f>
        <v>0</v>
      </c>
      <c r="L67" s="16">
        <f>INDEX('元データ'!$A$2:$I$354,MATCH('施設及び業務概況に関する調'!$A67,'元データ'!$A$2:$A$354,0),MATCH('施設及び業務概況に関する調'!L$1,'元データ'!$A$2:$I$2,0))</f>
        <v>0</v>
      </c>
    </row>
    <row r="68" spans="1:12" ht="13.5">
      <c r="A68" s="238" t="s">
        <v>600</v>
      </c>
      <c r="B68" s="323"/>
      <c r="C68" s="70" t="s">
        <v>685</v>
      </c>
      <c r="D68" s="69"/>
      <c r="E68" s="14">
        <f t="shared" si="8"/>
        <v>19946096</v>
      </c>
      <c r="F68" s="15">
        <f>INDEX('元データ'!$A$2:$I$354,MATCH('施設及び業務概況に関する調'!$A68,'元データ'!$A$2:$A$354,0),MATCH('施設及び業務概況に関する調'!F$1,'元データ'!$A$2:$I$2,0))</f>
        <v>16530302</v>
      </c>
      <c r="G68" s="14">
        <f>INDEX('元データ'!$A$2:$I$354,MATCH('施設及び業務概況に関する調'!$A68,'元データ'!$A$2:$A$354,0),MATCH('施設及び業務概況に関する調'!G$1,'元データ'!$A$2:$I$2,0))</f>
        <v>910824</v>
      </c>
      <c r="H68" s="14">
        <f>INDEX('元データ'!$A$2:$I$354,MATCH('施設及び業務概況に関する調'!$A68,'元データ'!$A$2:$A$354,0),MATCH('施設及び業務概況に関する調'!H$1,'元データ'!$A$2:$I$2,0))</f>
        <v>1848523</v>
      </c>
      <c r="I68" s="14">
        <f>INDEX('元データ'!$A$2:$I$354,MATCH('施設及び業務概況に関する調'!$A68,'元データ'!$A$2:$A$354,0),MATCH('施設及び業務概況に関する調'!I$1,'元データ'!$A$2:$I$2,0))</f>
        <v>529009</v>
      </c>
      <c r="J68" s="14">
        <f>INDEX('元データ'!$A$2:$I$354,MATCH('施設及び業務概況に関する調'!$A68,'元データ'!$A$2:$A$354,0),MATCH('施設及び業務概況に関する調'!J$1,'元データ'!$A$2:$I$2,0))</f>
        <v>614</v>
      </c>
      <c r="K68" s="14">
        <f>INDEX('元データ'!$A$2:$I$354,MATCH('施設及び業務概況に関する調'!$A68,'元データ'!$A$2:$A$354,0),MATCH('施設及び業務概況に関する調'!K$1,'元データ'!$A$2:$I$2,0))</f>
        <v>125075</v>
      </c>
      <c r="L68" s="16">
        <f>INDEX('元データ'!$A$2:$I$354,MATCH('施設及び業務概況に関する調'!$A68,'元データ'!$A$2:$A$354,0),MATCH('施設及び業務概況に関する調'!L$1,'元データ'!$A$2:$I$2,0))</f>
        <v>1749</v>
      </c>
    </row>
    <row r="69" spans="1:12" ht="13.5">
      <c r="A69" s="238"/>
      <c r="B69" s="323"/>
      <c r="C69" s="70" t="s">
        <v>686</v>
      </c>
      <c r="D69" s="69"/>
      <c r="E69" s="14"/>
      <c r="F69" s="15"/>
      <c r="G69" s="14"/>
      <c r="H69" s="14"/>
      <c r="I69" s="14"/>
      <c r="J69" s="14"/>
      <c r="K69" s="14"/>
      <c r="L69" s="16"/>
    </row>
    <row r="70" spans="1:12" ht="13.5">
      <c r="A70" s="238" t="s">
        <v>726</v>
      </c>
      <c r="B70" s="323"/>
      <c r="C70" s="70" t="s">
        <v>687</v>
      </c>
      <c r="D70" s="69"/>
      <c r="E70" s="14">
        <f t="shared" si="8"/>
        <v>30</v>
      </c>
      <c r="F70" s="15">
        <f>INDEX('元データ'!$A$2:$I$354,MATCH('施設及び業務概況に関する調'!$A70,'元データ'!$A$2:$A$354,0),MATCH('施設及び業務概況に関する調'!F$1,'元データ'!$A$2:$I$2,0))</f>
        <v>0</v>
      </c>
      <c r="G70" s="14">
        <f>INDEX('元データ'!$A$2:$I$354,MATCH('施設及び業務概況に関する調'!$A70,'元データ'!$A$2:$A$354,0),MATCH('施設及び業務概況に関する調'!G$1,'元データ'!$A$2:$I$2,0))</f>
        <v>7</v>
      </c>
      <c r="H70" s="14">
        <f>INDEX('元データ'!$A$2:$I$354,MATCH('施設及び業務概況に関する調'!$A70,'元データ'!$A$2:$A$354,0),MATCH('施設及び業務概況に関する調'!H$1,'元データ'!$A$2:$I$2,0))</f>
        <v>16</v>
      </c>
      <c r="I70" s="14">
        <f>INDEX('元データ'!$A$2:$I$354,MATCH('施設及び業務概況に関する調'!$A70,'元データ'!$A$2:$A$354,0),MATCH('施設及び業務概況に関する調'!I$1,'元データ'!$A$2:$I$2,0))</f>
        <v>2</v>
      </c>
      <c r="J70" s="14">
        <f>INDEX('元データ'!$A$2:$I$354,MATCH('施設及び業務概況に関する調'!$A70,'元データ'!$A$2:$A$354,0),MATCH('施設及び業務概況に関する調'!J$1,'元データ'!$A$2:$I$2,0))</f>
        <v>0</v>
      </c>
      <c r="K70" s="14">
        <f>INDEX('元データ'!$A$2:$I$354,MATCH('施設及び業務概況に関する調'!$A70,'元データ'!$A$2:$A$354,0),MATCH('施設及び業務概況に関する調'!K$1,'元データ'!$A$2:$I$2,0))</f>
        <v>5</v>
      </c>
      <c r="L70" s="16">
        <f>INDEX('元データ'!$A$2:$I$354,MATCH('施設及び業務概況に関する調'!$A70,'元データ'!$A$2:$A$354,0),MATCH('施設及び業務概況に関する調'!L$1,'元データ'!$A$2:$I$2,0))</f>
        <v>0</v>
      </c>
    </row>
    <row r="71" spans="1:12" ht="13.5">
      <c r="A71" s="238" t="s">
        <v>727</v>
      </c>
      <c r="B71" s="323"/>
      <c r="C71" s="70" t="s">
        <v>688</v>
      </c>
      <c r="D71" s="69"/>
      <c r="E71" s="14">
        <f t="shared" si="8"/>
        <v>593</v>
      </c>
      <c r="F71" s="15">
        <f>INDEX('元データ'!$A$2:$I$354,MATCH('施設及び業務概況に関する調'!$A71,'元データ'!$A$2:$A$354,0),MATCH('施設及び業務概況に関する調'!F$1,'元データ'!$A$2:$I$2,0))</f>
        <v>0</v>
      </c>
      <c r="G71" s="14">
        <f>INDEX('元データ'!$A$2:$I$354,MATCH('施設及び業務概況に関する調'!$A71,'元データ'!$A$2:$A$354,0),MATCH('施設及び業務概況に関する調'!G$1,'元データ'!$A$2:$I$2,0))</f>
        <v>99</v>
      </c>
      <c r="H71" s="14">
        <f>INDEX('元データ'!$A$2:$I$354,MATCH('施設及び業務概況に関する調'!$A71,'元データ'!$A$2:$A$354,0),MATCH('施設及び業務概況に関する調'!H$1,'元データ'!$A$2:$I$2,0))</f>
        <v>99</v>
      </c>
      <c r="I71" s="14">
        <f>INDEX('元データ'!$A$2:$I$354,MATCH('施設及び業務概況に関する調'!$A71,'元データ'!$A$2:$A$354,0),MATCH('施設及び業務概況に関する調'!I$1,'元データ'!$A$2:$I$2,0))</f>
        <v>98</v>
      </c>
      <c r="J71" s="14">
        <f>INDEX('元データ'!$A$2:$I$354,MATCH('施設及び業務概況に関する調'!$A71,'元データ'!$A$2:$A$354,0),MATCH('施設及び業務概況に関する調'!J$1,'元データ'!$A$2:$I$2,0))</f>
        <v>99</v>
      </c>
      <c r="K71" s="14">
        <f>INDEX('元データ'!$A$2:$I$354,MATCH('施設及び業務概況に関する調'!$A71,'元データ'!$A$2:$A$354,0),MATCH('施設及び業務概況に関する調'!K$1,'元データ'!$A$2:$I$2,0))</f>
        <v>99</v>
      </c>
      <c r="L71" s="16">
        <f>INDEX('元データ'!$A$2:$I$354,MATCH('施設及び業務概況に関する調'!$A71,'元データ'!$A$2:$A$354,0),MATCH('施設及び業務概況に関する調'!L$1,'元データ'!$A$2:$I$2,0))</f>
        <v>99</v>
      </c>
    </row>
    <row r="72" spans="1:12" ht="13.5">
      <c r="A72" s="238" t="s">
        <v>728</v>
      </c>
      <c r="B72" s="325"/>
      <c r="C72" s="74" t="s">
        <v>689</v>
      </c>
      <c r="D72" s="75"/>
      <c r="E72" s="30">
        <f t="shared" si="8"/>
        <v>10328</v>
      </c>
      <c r="F72" s="31">
        <f>INDEX('元データ'!$A$2:$I$354,MATCH('施設及び業務概況に関する調'!$A72,'元データ'!$A$2:$A$354,0),MATCH('施設及び業務概況に関する調'!F$1,'元データ'!$A$2:$I$2,0))</f>
        <v>0</v>
      </c>
      <c r="G72" s="30">
        <f>INDEX('元データ'!$A$2:$I$354,MATCH('施設及び業務概況に関する調'!$A72,'元データ'!$A$2:$A$354,0),MATCH('施設及び業務概況に関する調'!G$1,'元データ'!$A$2:$I$2,0))</f>
        <v>2179</v>
      </c>
      <c r="H72" s="30">
        <f>INDEX('元データ'!$A$2:$I$354,MATCH('施設及び業務概況に関する調'!$A72,'元データ'!$A$2:$A$354,0),MATCH('施設及び業務概況に関する調'!H$1,'元データ'!$A$2:$I$2,0))</f>
        <v>5770</v>
      </c>
      <c r="I72" s="30">
        <f>INDEX('元データ'!$A$2:$I$354,MATCH('施設及び業務概況に関する調'!$A72,'元データ'!$A$2:$A$354,0),MATCH('施設及び業務概況に関する調'!I$1,'元データ'!$A$2:$I$2,0))</f>
        <v>1244</v>
      </c>
      <c r="J72" s="30">
        <f>INDEX('元データ'!$A$2:$I$354,MATCH('施設及び業務概況に関する調'!$A72,'元データ'!$A$2:$A$354,0),MATCH('施設及び業務概況に関する調'!J$1,'元データ'!$A$2:$I$2,0))</f>
        <v>4</v>
      </c>
      <c r="K72" s="30">
        <f>INDEX('元データ'!$A$2:$I$354,MATCH('施設及び業務概況に関する調'!$A72,'元データ'!$A$2:$A$354,0),MATCH('施設及び業務概況に関する調'!K$1,'元データ'!$A$2:$I$2,0))</f>
        <v>1120</v>
      </c>
      <c r="L72" s="32">
        <f>INDEX('元データ'!$A$2:$I$354,MATCH('施設及び業務概況に関する調'!$A72,'元データ'!$A$2:$A$354,0),MATCH('施設及び業務概況に関する調'!L$1,'元データ'!$A$2:$I$2,0))</f>
        <v>11</v>
      </c>
    </row>
    <row r="73" spans="1:12" ht="19.5" customHeight="1">
      <c r="A73" s="238" t="s">
        <v>953</v>
      </c>
      <c r="B73" s="323" t="s">
        <v>692</v>
      </c>
      <c r="C73" s="70" t="s">
        <v>690</v>
      </c>
      <c r="D73" s="69"/>
      <c r="E73" s="14">
        <f t="shared" si="8"/>
        <v>8</v>
      </c>
      <c r="F73" s="15">
        <f>INDEX('元データ'!$A$2:$I$354,MATCH('施設及び業務概況に関する調'!$A73,'元データ'!$A$2:$A$354,0),MATCH('施設及び業務概況に関する調'!F$1,'元データ'!$A$2:$I$2,0))</f>
        <v>8</v>
      </c>
      <c r="G73" s="14">
        <f>INDEX('元データ'!$A$2:$I$354,MATCH('施設及び業務概況に関する調'!$A73,'元データ'!$A$2:$A$354,0),MATCH('施設及び業務概況に関する調'!G$1,'元データ'!$A$2:$I$2,0))</f>
        <v>0</v>
      </c>
      <c r="H73" s="14">
        <f>INDEX('元データ'!$A$2:$I$354,MATCH('施設及び業務概況に関する調'!$A73,'元データ'!$A$2:$A$354,0),MATCH('施設及び業務概況に関する調'!H$1,'元データ'!$A$2:$I$2,0))</f>
        <v>0</v>
      </c>
      <c r="I73" s="14">
        <f>INDEX('元データ'!$A$2:$I$354,MATCH('施設及び業務概況に関する調'!$A73,'元データ'!$A$2:$A$354,0),MATCH('施設及び業務概況に関する調'!I$1,'元データ'!$A$2:$I$2,0))</f>
        <v>0</v>
      </c>
      <c r="J73" s="14">
        <f>INDEX('元データ'!$A$2:$I$354,MATCH('施設及び業務概況に関する調'!$A73,'元データ'!$A$2:$A$354,0),MATCH('施設及び業務概況に関する調'!J$1,'元データ'!$A$2:$I$2,0))</f>
        <v>0</v>
      </c>
      <c r="K73" s="14">
        <f>INDEX('元データ'!$A$2:$I$354,MATCH('施設及び業務概況に関する調'!$A73,'元データ'!$A$2:$A$354,0),MATCH('施設及び業務概況に関する調'!K$1,'元データ'!$A$2:$I$2,0))</f>
        <v>0</v>
      </c>
      <c r="L73" s="16">
        <f>INDEX('元データ'!$A$2:$I$354,MATCH('施設及び業務概況に関する調'!$A73,'元データ'!$A$2:$A$354,0),MATCH('施設及び業務概況に関する調'!L$1,'元データ'!$A$2:$I$2,0))</f>
        <v>0</v>
      </c>
    </row>
    <row r="74" spans="2:12" ht="19.5" customHeight="1">
      <c r="B74" s="323"/>
      <c r="C74" s="70" t="s">
        <v>691</v>
      </c>
      <c r="D74" s="69"/>
      <c r="E74" s="14"/>
      <c r="F74" s="15"/>
      <c r="G74" s="14"/>
      <c r="H74" s="14"/>
      <c r="I74" s="14"/>
      <c r="J74" s="14"/>
      <c r="K74" s="14"/>
      <c r="L74" s="16"/>
    </row>
    <row r="75" spans="1:12" ht="19.5" customHeight="1">
      <c r="A75" s="222" t="s">
        <v>954</v>
      </c>
      <c r="B75" s="323"/>
      <c r="C75" s="70" t="s">
        <v>677</v>
      </c>
      <c r="D75" s="69"/>
      <c r="E75" s="14">
        <f t="shared" si="8"/>
        <v>58521</v>
      </c>
      <c r="F75" s="15">
        <f>INDEX('元データ'!$A$2:$I$354,MATCH('施設及び業務概況に関する調'!$A75,'元データ'!$A$2:$A$354,0),MATCH('施設及び業務概況に関する調'!F$1,'元データ'!$A$2:$I$2,0))</f>
        <v>58521</v>
      </c>
      <c r="G75" s="14">
        <f>INDEX('元データ'!$A$2:$I$354,MATCH('施設及び業務概況に関する調'!$A75,'元データ'!$A$2:$A$354,0),MATCH('施設及び業務概況に関する調'!G$1,'元データ'!$A$2:$I$2,0))</f>
        <v>0</v>
      </c>
      <c r="H75" s="14">
        <f>INDEX('元データ'!$A$2:$I$354,MATCH('施設及び業務概況に関する調'!$A75,'元データ'!$A$2:$A$354,0),MATCH('施設及び業務概況に関する調'!H$1,'元データ'!$A$2:$I$2,0))</f>
        <v>0</v>
      </c>
      <c r="I75" s="14">
        <f>INDEX('元データ'!$A$2:$I$354,MATCH('施設及び業務概況に関する調'!$A75,'元データ'!$A$2:$A$354,0),MATCH('施設及び業務概況に関する調'!I$1,'元データ'!$A$2:$I$2,0))</f>
        <v>0</v>
      </c>
      <c r="J75" s="14">
        <f>INDEX('元データ'!$A$2:$I$354,MATCH('施設及び業務概況に関する調'!$A75,'元データ'!$A$2:$A$354,0),MATCH('施設及び業務概況に関する調'!J$1,'元データ'!$A$2:$I$2,0))</f>
        <v>0</v>
      </c>
      <c r="K75" s="14">
        <f>INDEX('元データ'!$A$2:$I$354,MATCH('施設及び業務概況に関する調'!$A75,'元データ'!$A$2:$A$354,0),MATCH('施設及び業務概況に関する調'!K$1,'元データ'!$A$2:$I$2,0))</f>
        <v>0</v>
      </c>
      <c r="L75" s="16">
        <f>INDEX('元データ'!$A$2:$I$354,MATCH('施設及び業務概況に関する調'!$A75,'元データ'!$A$2:$A$354,0),MATCH('施設及び業務概況に関する調'!L$1,'元データ'!$A$2:$I$2,0))</f>
        <v>0</v>
      </c>
    </row>
    <row r="76" spans="1:12" ht="19.5" customHeight="1">
      <c r="A76" s="222" t="s">
        <v>955</v>
      </c>
      <c r="B76" s="325"/>
      <c r="C76" s="70" t="s">
        <v>678</v>
      </c>
      <c r="D76" s="69"/>
      <c r="E76" s="264">
        <f t="shared" si="8"/>
        <v>220</v>
      </c>
      <c r="F76" s="265">
        <f>INDEX('元データ'!$A$2:$I$354,MATCH('施設及び業務概況に関する調'!$A76,'元データ'!$A$2:$A$354,0),MATCH('施設及び業務概況に関する調'!F$1,'元データ'!$A$2:$I$2,0))</f>
        <v>220</v>
      </c>
      <c r="G76" s="264">
        <f>INDEX('元データ'!$A$2:$I$354,MATCH('施設及び業務概況に関する調'!$A76,'元データ'!$A$2:$A$354,0),MATCH('施設及び業務概況に関する調'!G$1,'元データ'!$A$2:$I$2,0))</f>
        <v>0</v>
      </c>
      <c r="H76" s="264">
        <f>INDEX('元データ'!$A$2:$I$354,MATCH('施設及び業務概況に関する調'!$A76,'元データ'!$A$2:$A$354,0),MATCH('施設及び業務概況に関する調'!H$1,'元データ'!$A$2:$I$2,0))</f>
        <v>0</v>
      </c>
      <c r="I76" s="264">
        <f>INDEX('元データ'!$A$2:$I$354,MATCH('施設及び業務概況に関する調'!$A76,'元データ'!$A$2:$A$354,0),MATCH('施設及び業務概況に関する調'!I$1,'元データ'!$A$2:$I$2,0))</f>
        <v>0</v>
      </c>
      <c r="J76" s="264">
        <f>INDEX('元データ'!$A$2:$I$354,MATCH('施設及び業務概況に関する調'!$A76,'元データ'!$A$2:$A$354,0),MATCH('施設及び業務概況に関する調'!J$1,'元データ'!$A$2:$I$2,0))</f>
        <v>0</v>
      </c>
      <c r="K76" s="264">
        <f>INDEX('元データ'!$A$2:$I$354,MATCH('施設及び業務概況に関する調'!$A76,'元データ'!$A$2:$A$354,0),MATCH('施設及び業務概況に関する調'!K$1,'元データ'!$A$2:$I$2,0))</f>
        <v>0</v>
      </c>
      <c r="L76" s="266">
        <f>INDEX('元データ'!$A$2:$I$354,MATCH('施設及び業務概況に関する調'!$A76,'元データ'!$A$2:$A$354,0),MATCH('施設及び業務概況に関する調'!L$1,'元データ'!$A$2:$I$2,0))</f>
        <v>0</v>
      </c>
    </row>
    <row r="77" spans="1:12" ht="28.5" customHeight="1">
      <c r="A77" s="222" t="s">
        <v>729</v>
      </c>
      <c r="B77" s="322" t="s">
        <v>693</v>
      </c>
      <c r="C77" s="72" t="s">
        <v>190</v>
      </c>
      <c r="D77" s="73"/>
      <c r="E77" s="27">
        <f>SUM(F77:L77)</f>
        <v>26</v>
      </c>
      <c r="F77" s="28">
        <f>INDEX('元データ'!$A$2:$I$354,MATCH('施設及び業務概況に関する調'!$A77,'元データ'!$A$2:$A$354,0),MATCH('施設及び業務概況に関する調'!F$1,'元データ'!$A$2:$I$2,0))</f>
        <v>20</v>
      </c>
      <c r="G77" s="27">
        <f>INDEX('元データ'!$A$2:$I$354,MATCH('施設及び業務概況に関する調'!$A77,'元データ'!$A$2:$A$354,0),MATCH('施設及び業務概況に関する調'!G$1,'元データ'!$A$2:$I$2,0))</f>
        <v>4</v>
      </c>
      <c r="H77" s="27">
        <f>INDEX('元データ'!$A$2:$I$354,MATCH('施設及び業務概況に関する調'!$A77,'元データ'!$A$2:$A$354,0),MATCH('施設及び業務概況に関する調'!H$1,'元データ'!$A$2:$I$2,0))</f>
        <v>2</v>
      </c>
      <c r="I77" s="27">
        <f>INDEX('元データ'!$A$2:$I$354,MATCH('施設及び業務概況に関する調'!$A77,'元データ'!$A$2:$A$354,0),MATCH('施設及び業務概況に関する調'!I$1,'元データ'!$A$2:$I$2,0))</f>
        <v>0</v>
      </c>
      <c r="J77" s="27">
        <f>INDEX('元データ'!$A$2:$I$354,MATCH('施設及び業務概況に関する調'!$A77,'元データ'!$A$2:$A$354,0),MATCH('施設及び業務概況に関する調'!J$1,'元データ'!$A$2:$I$2,0))</f>
        <v>0</v>
      </c>
      <c r="K77" s="27">
        <f>INDEX('元データ'!$A$2:$I$354,MATCH('施設及び業務概況に関する調'!$A77,'元データ'!$A$2:$A$354,0),MATCH('施設及び業務概況に関する調'!K$1,'元データ'!$A$2:$I$2,0))</f>
        <v>0</v>
      </c>
      <c r="L77" s="29">
        <f>INDEX('元データ'!$A$2:$I$354,MATCH('施設及び業務概況に関する調'!$A77,'元データ'!$A$2:$A$354,0),MATCH('施設及び業務概況に関する調'!L$1,'元データ'!$A$2:$I$2,0))</f>
        <v>0</v>
      </c>
    </row>
    <row r="78" spans="1:12" ht="28.5" customHeight="1">
      <c r="A78" s="222" t="s">
        <v>956</v>
      </c>
      <c r="B78" s="323"/>
      <c r="C78" s="70" t="s">
        <v>25</v>
      </c>
      <c r="D78" s="69"/>
      <c r="E78" s="14">
        <f>SUM(F78:L78)</f>
        <v>6</v>
      </c>
      <c r="F78" s="15">
        <f>INDEX('元データ'!$A$2:$I$354,MATCH('施設及び業務概況に関する調'!$A78,'元データ'!$A$2:$A$354,0),MATCH('施設及び業務概況に関する調'!F$1,'元データ'!$A$2:$I$2,0))</f>
        <v>3</v>
      </c>
      <c r="G78" s="14">
        <f>INDEX('元データ'!$A$2:$I$354,MATCH('施設及び業務概況に関する調'!$A78,'元データ'!$A$2:$A$354,0),MATCH('施設及び業務概況に関する調'!G$1,'元データ'!$A$2:$I$2,0))</f>
        <v>1</v>
      </c>
      <c r="H78" s="14">
        <f>INDEX('元データ'!$A$2:$I$354,MATCH('施設及び業務概況に関する調'!$A78,'元データ'!$A$2:$A$354,0),MATCH('施設及び業務概況に関する調'!H$1,'元データ'!$A$2:$I$2,0))</f>
        <v>1</v>
      </c>
      <c r="I78" s="14">
        <f>INDEX('元データ'!$A$2:$I$354,MATCH('施設及び業務概況に関する調'!$A78,'元データ'!$A$2:$A$354,0),MATCH('施設及び業務概況に関する調'!I$1,'元データ'!$A$2:$I$2,0))</f>
        <v>0</v>
      </c>
      <c r="J78" s="14">
        <f>INDEX('元データ'!$A$2:$I$354,MATCH('施設及び業務概況に関する調'!$A78,'元データ'!$A$2:$A$354,0),MATCH('施設及び業務概況に関する調'!J$1,'元データ'!$A$2:$I$2,0))</f>
        <v>0</v>
      </c>
      <c r="K78" s="14">
        <f>INDEX('元データ'!$A$2:$I$354,MATCH('施設及び業務概況に関する調'!$A78,'元データ'!$A$2:$A$354,0),MATCH('施設及び業務概況に関する調'!K$1,'元データ'!$A$2:$I$2,0))</f>
        <v>1</v>
      </c>
      <c r="L78" s="16">
        <f>INDEX('元データ'!$A$2:$I$354,MATCH('施設及び業務概況に関する調'!$A78,'元データ'!$A$2:$A$354,0),MATCH('施設及び業務概況に関する調'!L$1,'元データ'!$A$2:$I$2,0))</f>
        <v>0</v>
      </c>
    </row>
    <row r="79" spans="1:12" ht="28.5" customHeight="1">
      <c r="A79" s="222" t="s">
        <v>957</v>
      </c>
      <c r="B79" s="324"/>
      <c r="C79" s="312" t="s">
        <v>191</v>
      </c>
      <c r="D79" s="313"/>
      <c r="E79" s="17">
        <f>SUM(F79:L79)</f>
        <v>32</v>
      </c>
      <c r="F79" s="18">
        <f>INDEX('元データ'!$A$2:$I$354,MATCH('施設及び業務概況に関する調'!$A79,'元データ'!$A$2:$A$354,0),MATCH('施設及び業務概況に関する調'!F$1,'元データ'!$A$2:$I$2,0))</f>
        <v>23</v>
      </c>
      <c r="G79" s="17">
        <f>INDEX('元データ'!$A$2:$I$354,MATCH('施設及び業務概況に関する調'!$A79,'元データ'!$A$2:$A$354,0),MATCH('施設及び業務概況に関する調'!G$1,'元データ'!$A$2:$I$2,0))</f>
        <v>5</v>
      </c>
      <c r="H79" s="17">
        <f>INDEX('元データ'!$A$2:$I$354,MATCH('施設及び業務概況に関する調'!$A79,'元データ'!$A$2:$A$354,0),MATCH('施設及び業務概況に関する調'!H$1,'元データ'!$A$2:$I$2,0))</f>
        <v>3</v>
      </c>
      <c r="I79" s="17">
        <f>INDEX('元データ'!$A$2:$I$354,MATCH('施設及び業務概況に関する調'!$A79,'元データ'!$A$2:$A$354,0),MATCH('施設及び業務概況に関する調'!I$1,'元データ'!$A$2:$I$2,0))</f>
        <v>0</v>
      </c>
      <c r="J79" s="17">
        <f>INDEX('元データ'!$A$2:$I$354,MATCH('施設及び業務概況に関する調'!$A79,'元データ'!$A$2:$A$354,0),MATCH('施設及び業務概況に関する調'!J$1,'元データ'!$A$2:$I$2,0))</f>
        <v>0</v>
      </c>
      <c r="K79" s="17">
        <f>INDEX('元データ'!$A$2:$I$354,MATCH('施設及び業務概況に関する調'!$A79,'元データ'!$A$2:$A$354,0),MATCH('施設及び業務概況に関する調'!K$1,'元データ'!$A$2:$I$2,0))</f>
        <v>1</v>
      </c>
      <c r="L79" s="19">
        <f>INDEX('元データ'!$A$2:$I$354,MATCH('施設及び業務概況に関する調'!$A79,'元データ'!$A$2:$A$354,0),MATCH('施設及び業務概況に関する調'!L$1,'元データ'!$A$2:$I$2,0))</f>
        <v>0</v>
      </c>
    </row>
  </sheetData>
  <sheetProtection/>
  <autoFilter ref="A1:A79"/>
  <mergeCells count="14">
    <mergeCell ref="B77:B79"/>
    <mergeCell ref="B17:B27"/>
    <mergeCell ref="B28:B41"/>
    <mergeCell ref="B42:B50"/>
    <mergeCell ref="B51:B72"/>
    <mergeCell ref="B73:B76"/>
    <mergeCell ref="F5:L5"/>
    <mergeCell ref="F6:F7"/>
    <mergeCell ref="G6:G7"/>
    <mergeCell ref="H6:H7"/>
    <mergeCell ref="I6:I7"/>
    <mergeCell ref="J6:J7"/>
    <mergeCell ref="K6:K7"/>
    <mergeCell ref="L6:L7"/>
  </mergeCells>
  <printOptions/>
  <pageMargins left="0.31496062992125984" right="0.31496062992125984" top="0.7874015748031497" bottom="0.3937007874015748" header="0.5118110236220472" footer="0.5118110236220472"/>
  <pageSetup fitToHeight="1" fitToWidth="1" horizontalDpi="300" verticalDpi="300" orientation="landscape" paperSize="9" scale="51" r:id="rId1"/>
  <headerFooter alignWithMargins="0">
    <oddHeader>&amp;C&amp;14法適第７表　下水道事業会計決算の状況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zoomScale="85" zoomScaleNormal="85" zoomScaleSheetLayoutView="85" zoomScalePageLayoutView="85" workbookViewId="0" topLeftCell="B2">
      <selection activeCell="B2" sqref="B2"/>
    </sheetView>
  </sheetViews>
  <sheetFormatPr defaultColWidth="8.796875" defaultRowHeight="14.25"/>
  <cols>
    <col min="1" max="1" width="12.19921875" style="222" hidden="1" customWidth="1"/>
    <col min="2" max="2" width="30.59765625" style="222" customWidth="1"/>
    <col min="3" max="11" width="12.09765625" style="222" customWidth="1"/>
    <col min="12" max="16384" width="9" style="222" customWidth="1"/>
  </cols>
  <sheetData>
    <row r="1" spans="4:11" ht="21.75" customHeight="1" hidden="1">
      <c r="D1" s="222" t="s">
        <v>958</v>
      </c>
      <c r="E1" s="222" t="s">
        <v>613</v>
      </c>
      <c r="F1" s="222" t="s">
        <v>615</v>
      </c>
      <c r="G1" s="222" t="s">
        <v>617</v>
      </c>
      <c r="H1" s="222" t="s">
        <v>619</v>
      </c>
      <c r="I1" s="222" t="s">
        <v>621</v>
      </c>
      <c r="J1" s="222" t="s">
        <v>623</v>
      </c>
      <c r="K1" s="222" t="s">
        <v>625</v>
      </c>
    </row>
    <row r="2" s="231" customFormat="1" ht="13.5" customHeight="1">
      <c r="B2" s="231" t="s">
        <v>931</v>
      </c>
    </row>
    <row r="3" s="231" customFormat="1" ht="13.5" customHeight="1"/>
    <row r="4" s="231" customFormat="1" ht="14.25">
      <c r="B4" s="248" t="s">
        <v>170</v>
      </c>
    </row>
    <row r="5" spans="2:11" ht="13.5" customHeight="1">
      <c r="B5" s="13" t="s">
        <v>16</v>
      </c>
      <c r="C5" s="10"/>
      <c r="D5" s="317" t="s">
        <v>19</v>
      </c>
      <c r="E5" s="318"/>
      <c r="F5" s="318"/>
      <c r="G5" s="318"/>
      <c r="H5" s="318"/>
      <c r="I5" s="318"/>
      <c r="J5" s="318"/>
      <c r="K5" s="319"/>
    </row>
    <row r="6" spans="2:11" ht="14.25">
      <c r="B6" s="24"/>
      <c r="C6" s="11" t="s">
        <v>23</v>
      </c>
      <c r="D6" s="320" t="s">
        <v>626</v>
      </c>
      <c r="E6" s="320" t="s">
        <v>627</v>
      </c>
      <c r="F6" s="320" t="s">
        <v>628</v>
      </c>
      <c r="G6" s="320" t="s">
        <v>629</v>
      </c>
      <c r="H6" s="320" t="s">
        <v>630</v>
      </c>
      <c r="I6" s="320" t="s">
        <v>631</v>
      </c>
      <c r="J6" s="320" t="s">
        <v>632</v>
      </c>
      <c r="K6" s="320" t="s">
        <v>633</v>
      </c>
    </row>
    <row r="7" spans="2:11" ht="14.25">
      <c r="B7" s="36" t="s">
        <v>17</v>
      </c>
      <c r="C7" s="12"/>
      <c r="D7" s="321"/>
      <c r="E7" s="321"/>
      <c r="F7" s="321"/>
      <c r="G7" s="321"/>
      <c r="H7" s="321"/>
      <c r="I7" s="321"/>
      <c r="J7" s="321"/>
      <c r="K7" s="321"/>
    </row>
    <row r="8" spans="1:11" ht="14.25">
      <c r="A8" s="222" t="s">
        <v>1115</v>
      </c>
      <c r="B8" s="54" t="s">
        <v>193</v>
      </c>
      <c r="C8" s="14">
        <f aca="true" t="shared" si="0" ref="C8:C16">SUM(D8:K8)</f>
        <v>9935896</v>
      </c>
      <c r="D8" s="21">
        <f>INDEX('元データ'!$A$2:$I$354,MATCH('損益計算書'!$A8,'元データ'!$A$2:$A$354,0),MATCH('損益計算書'!D$1,'元データ'!$A$2:$I$2,0))</f>
        <v>6634294</v>
      </c>
      <c r="E8" s="20">
        <f>INDEX('元データ'!$A$2:$I$354,MATCH('損益計算書'!$A8,'元データ'!$A$2:$A$354,0),MATCH('損益計算書'!E$1,'元データ'!$A$2:$I$2,0))</f>
        <v>736061</v>
      </c>
      <c r="F8" s="20">
        <f>INDEX('元データ'!$A$2:$I$354,MATCH('損益計算書'!$A8,'元データ'!$A$2:$A$354,0),MATCH('損益計算書'!F$1,'元データ'!$A$2:$I$2,0))</f>
        <v>2000030</v>
      </c>
      <c r="G8" s="20">
        <f>INDEX('元データ'!$A$2:$I$354,MATCH('損益計算書'!$A8,'元データ'!$A$2:$A$354,0),MATCH('損益計算書'!G$1,'元データ'!$A$2:$I$2,0))</f>
        <v>452182</v>
      </c>
      <c r="H8" s="20">
        <f>INDEX('元データ'!$A$2:$I$354,MATCH('損益計算書'!$A8,'元データ'!$A$2:$A$354,0),MATCH('損益計算書'!H$1,'元データ'!$A$2:$I$2,0))</f>
        <v>1039</v>
      </c>
      <c r="I8" s="20">
        <f>INDEX('元データ'!$A$2:$I$354,MATCH('損益計算書'!$A8,'元データ'!$A$2:$A$354,0),MATCH('損益計算書'!I$1,'元データ'!$A$2:$I$2,0))</f>
        <v>65144</v>
      </c>
      <c r="J8" s="20">
        <f>INDEX('元データ'!$A$2:$I$354,MATCH('損益計算書'!$A8,'元データ'!$A$2:$A$354,0),MATCH('損益計算書'!J$1,'元データ'!$A$2:$I$2,0))</f>
        <v>495</v>
      </c>
      <c r="K8" s="22">
        <f>INDEX('元データ'!$A$2:$I$354,MATCH('損益計算書'!$A8,'元データ'!$A$2:$A$354,0),MATCH('損益計算書'!K$1,'元データ'!$A$2:$I$2,0))</f>
        <v>46651</v>
      </c>
    </row>
    <row r="9" spans="1:11" ht="14.25">
      <c r="A9" s="222" t="s">
        <v>1116</v>
      </c>
      <c r="B9" s="55" t="s">
        <v>171</v>
      </c>
      <c r="C9" s="14">
        <f t="shared" si="0"/>
        <v>3798009</v>
      </c>
      <c r="D9" s="15">
        <f>INDEX('元データ'!$A$2:$I$354,MATCH('損益計算書'!$A9,'元データ'!$A$2:$A$354,0),MATCH('損益計算書'!D$1,'元データ'!$A$2:$I$2,0))</f>
        <v>3195053</v>
      </c>
      <c r="E9" s="14">
        <f>INDEX('元データ'!$A$2:$I$354,MATCH('損益計算書'!$A9,'元データ'!$A$2:$A$354,0),MATCH('損益計算書'!E$1,'元データ'!$A$2:$I$2,0))</f>
        <v>151918</v>
      </c>
      <c r="F9" s="14">
        <f>INDEX('元データ'!$A$2:$I$354,MATCH('損益計算書'!$A9,'元データ'!$A$2:$A$354,0),MATCH('損益計算書'!F$1,'元データ'!$A$2:$I$2,0))</f>
        <v>313291</v>
      </c>
      <c r="G9" s="14">
        <f>INDEX('元データ'!$A$2:$I$354,MATCH('損益計算書'!$A9,'元データ'!$A$2:$A$354,0),MATCH('損益計算書'!G$1,'元データ'!$A$2:$I$2,0))</f>
        <v>86517</v>
      </c>
      <c r="H9" s="14">
        <f>INDEX('元データ'!$A$2:$I$354,MATCH('損益計算書'!$A9,'元データ'!$A$2:$A$354,0),MATCH('損益計算書'!H$1,'元データ'!$A$2:$I$2,0))</f>
        <v>93</v>
      </c>
      <c r="I9" s="14">
        <f>INDEX('元データ'!$A$2:$I$354,MATCH('損益計算書'!$A9,'元データ'!$A$2:$A$354,0),MATCH('損益計算書'!I$1,'元データ'!$A$2:$I$2,0))</f>
        <v>20325</v>
      </c>
      <c r="J9" s="14">
        <f>INDEX('元データ'!$A$2:$I$354,MATCH('損益計算書'!$A9,'元データ'!$A$2:$A$354,0),MATCH('損益計算書'!J$1,'元データ'!$A$2:$I$2,0))</f>
        <v>265</v>
      </c>
      <c r="K9" s="16">
        <f>INDEX('元データ'!$A$2:$I$354,MATCH('損益計算書'!$A9,'元データ'!$A$2:$A$354,0),MATCH('損益計算書'!K$1,'元データ'!$A$2:$I$2,0))</f>
        <v>30547</v>
      </c>
    </row>
    <row r="10" spans="1:11" ht="14.25">
      <c r="A10" s="222" t="s">
        <v>1117</v>
      </c>
      <c r="B10" s="56" t="s">
        <v>933</v>
      </c>
      <c r="C10" s="14">
        <f t="shared" si="0"/>
        <v>3592974</v>
      </c>
      <c r="D10" s="15">
        <f>INDEX('元データ'!$A$2:$I$354,MATCH('損益計算書'!$A10,'元データ'!$A$2:$A$354,0),MATCH('損益計算書'!D$1,'元データ'!$A$2:$I$2,0))</f>
        <v>2990032</v>
      </c>
      <c r="E10" s="14">
        <f>INDEX('元データ'!$A$2:$I$354,MATCH('損益計算書'!$A10,'元データ'!$A$2:$A$354,0),MATCH('損益計算書'!E$1,'元データ'!$A$2:$I$2,0))</f>
        <v>151917</v>
      </c>
      <c r="F10" s="14">
        <f>INDEX('元データ'!$A$2:$I$354,MATCH('損益計算書'!$A10,'元データ'!$A$2:$A$354,0),MATCH('損益計算書'!F$1,'元データ'!$A$2:$I$2,0))</f>
        <v>313282</v>
      </c>
      <c r="G10" s="14">
        <f>INDEX('元データ'!$A$2:$I$354,MATCH('損益計算書'!$A10,'元データ'!$A$2:$A$354,0),MATCH('損益計算書'!G$1,'元データ'!$A$2:$I$2,0))</f>
        <v>86515</v>
      </c>
      <c r="H10" s="14">
        <f>INDEX('元データ'!$A$2:$I$354,MATCH('損益計算書'!$A10,'元データ'!$A$2:$A$354,0),MATCH('損益計算書'!H$1,'元データ'!$A$2:$I$2,0))</f>
        <v>93</v>
      </c>
      <c r="I10" s="14">
        <f>INDEX('元データ'!$A$2:$I$354,MATCH('損益計算書'!$A10,'元データ'!$A$2:$A$354,0),MATCH('損益計算書'!I$1,'元データ'!$A$2:$I$2,0))</f>
        <v>20323</v>
      </c>
      <c r="J10" s="14">
        <f>INDEX('元データ'!$A$2:$I$354,MATCH('損益計算書'!$A10,'元データ'!$A$2:$A$354,0),MATCH('損益計算書'!J$1,'元データ'!$A$2:$I$2,0))</f>
        <v>265</v>
      </c>
      <c r="K10" s="16">
        <f>INDEX('元データ'!$A$2:$I$354,MATCH('損益計算書'!$A10,'元データ'!$A$2:$A$354,0),MATCH('損益計算書'!K$1,'元データ'!$A$2:$I$2,0))</f>
        <v>30547</v>
      </c>
    </row>
    <row r="11" spans="1:11" ht="14.25">
      <c r="A11" s="222" t="s">
        <v>1118</v>
      </c>
      <c r="B11" s="56" t="s">
        <v>172</v>
      </c>
      <c r="C11" s="14">
        <f t="shared" si="0"/>
        <v>0</v>
      </c>
      <c r="D11" s="15">
        <f>INDEX('元データ'!$A$2:$I$354,MATCH('損益計算書'!$A11,'元データ'!$A$2:$A$354,0),MATCH('損益計算書'!D$1,'元データ'!$A$2:$I$2,0))</f>
        <v>0</v>
      </c>
      <c r="E11" s="14">
        <f>INDEX('元データ'!$A$2:$I$354,MATCH('損益計算書'!$A11,'元データ'!$A$2:$A$354,0),MATCH('損益計算書'!E$1,'元データ'!$A$2:$I$2,0))</f>
        <v>0</v>
      </c>
      <c r="F11" s="14">
        <f>INDEX('元データ'!$A$2:$I$354,MATCH('損益計算書'!$A11,'元データ'!$A$2:$A$354,0),MATCH('損益計算書'!F$1,'元データ'!$A$2:$I$2,0))</f>
        <v>0</v>
      </c>
      <c r="G11" s="14">
        <f>INDEX('元データ'!$A$2:$I$354,MATCH('損益計算書'!$A11,'元データ'!$A$2:$A$354,0),MATCH('損益計算書'!G$1,'元データ'!$A$2:$I$2,0))</f>
        <v>0</v>
      </c>
      <c r="H11" s="14">
        <f>INDEX('元データ'!$A$2:$I$354,MATCH('損益計算書'!$A11,'元データ'!$A$2:$A$354,0),MATCH('損益計算書'!H$1,'元データ'!$A$2:$I$2,0))</f>
        <v>0</v>
      </c>
      <c r="I11" s="14">
        <f>INDEX('元データ'!$A$2:$I$354,MATCH('損益計算書'!$A11,'元データ'!$A$2:$A$354,0),MATCH('損益計算書'!I$1,'元データ'!$A$2:$I$2,0))</f>
        <v>0</v>
      </c>
      <c r="J11" s="14">
        <f>INDEX('元データ'!$A$2:$I$354,MATCH('損益計算書'!$A11,'元データ'!$A$2:$A$354,0),MATCH('損益計算書'!J$1,'元データ'!$A$2:$I$2,0))</f>
        <v>0</v>
      </c>
      <c r="K11" s="16">
        <f>INDEX('元データ'!$A$2:$I$354,MATCH('損益計算書'!$A11,'元データ'!$A$2:$A$354,0),MATCH('損益計算書'!K$1,'元データ'!$A$2:$I$2,0))</f>
        <v>0</v>
      </c>
    </row>
    <row r="12" spans="1:11" ht="14.25">
      <c r="A12" s="222" t="s">
        <v>1119</v>
      </c>
      <c r="B12" s="56" t="s">
        <v>173</v>
      </c>
      <c r="C12" s="14">
        <f t="shared" si="0"/>
        <v>318</v>
      </c>
      <c r="D12" s="15">
        <f>INDEX('元データ'!$A$2:$I$354,MATCH('損益計算書'!$A12,'元データ'!$A$2:$A$354,0),MATCH('損益計算書'!D$1,'元データ'!$A$2:$I$2,0))</f>
        <v>304</v>
      </c>
      <c r="E12" s="14">
        <f>INDEX('元データ'!$A$2:$I$354,MATCH('損益計算書'!$A12,'元データ'!$A$2:$A$354,0),MATCH('損益計算書'!E$1,'元データ'!$A$2:$I$2,0))</f>
        <v>1</v>
      </c>
      <c r="F12" s="14">
        <f>INDEX('元データ'!$A$2:$I$354,MATCH('損益計算書'!$A12,'元データ'!$A$2:$A$354,0),MATCH('損益計算書'!F$1,'元データ'!$A$2:$I$2,0))</f>
        <v>9</v>
      </c>
      <c r="G12" s="14">
        <f>INDEX('元データ'!$A$2:$I$354,MATCH('損益計算書'!$A12,'元データ'!$A$2:$A$354,0),MATCH('損益計算書'!G$1,'元データ'!$A$2:$I$2,0))</f>
        <v>2</v>
      </c>
      <c r="H12" s="14">
        <f>INDEX('元データ'!$A$2:$I$354,MATCH('損益計算書'!$A12,'元データ'!$A$2:$A$354,0),MATCH('損益計算書'!H$1,'元データ'!$A$2:$I$2,0))</f>
        <v>0</v>
      </c>
      <c r="I12" s="14">
        <f>INDEX('元データ'!$A$2:$I$354,MATCH('損益計算書'!$A12,'元データ'!$A$2:$A$354,0),MATCH('損益計算書'!I$1,'元データ'!$A$2:$I$2,0))</f>
        <v>2</v>
      </c>
      <c r="J12" s="14">
        <f>INDEX('元データ'!$A$2:$I$354,MATCH('損益計算書'!$A12,'元データ'!$A$2:$A$354,0),MATCH('損益計算書'!J$1,'元データ'!$A$2:$I$2,0))</f>
        <v>0</v>
      </c>
      <c r="K12" s="16">
        <f>INDEX('元データ'!$A$2:$I$354,MATCH('損益計算書'!$A12,'元データ'!$A$2:$A$354,0),MATCH('損益計算書'!K$1,'元データ'!$A$2:$I$2,0))</f>
        <v>0</v>
      </c>
    </row>
    <row r="13" spans="1:11" ht="14.25">
      <c r="A13" s="222" t="s">
        <v>1120</v>
      </c>
      <c r="B13" s="57" t="s">
        <v>934</v>
      </c>
      <c r="C13" s="14">
        <f t="shared" si="0"/>
        <v>0</v>
      </c>
      <c r="D13" s="15">
        <f>INDEX('元データ'!$A$2:$I$354,MATCH('損益計算書'!$A13,'元データ'!$A$2:$A$354,0),MATCH('損益計算書'!D$1,'元データ'!$A$2:$I$2,0))</f>
        <v>0</v>
      </c>
      <c r="E13" s="14">
        <f>INDEX('元データ'!$A$2:$I$354,MATCH('損益計算書'!$A13,'元データ'!$A$2:$A$354,0),MATCH('損益計算書'!E$1,'元データ'!$A$2:$I$2,0))</f>
        <v>0</v>
      </c>
      <c r="F13" s="14">
        <f>INDEX('元データ'!$A$2:$I$354,MATCH('損益計算書'!$A13,'元データ'!$A$2:$A$354,0),MATCH('損益計算書'!F$1,'元データ'!$A$2:$I$2,0))</f>
        <v>0</v>
      </c>
      <c r="G13" s="14">
        <f>INDEX('元データ'!$A$2:$I$354,MATCH('損益計算書'!$A13,'元データ'!$A$2:$A$354,0),MATCH('損益計算書'!G$1,'元データ'!$A$2:$I$2,0))</f>
        <v>0</v>
      </c>
      <c r="H13" s="14">
        <f>INDEX('元データ'!$A$2:$I$354,MATCH('損益計算書'!$A13,'元データ'!$A$2:$A$354,0),MATCH('損益計算書'!H$1,'元データ'!$A$2:$I$2,0))</f>
        <v>0</v>
      </c>
      <c r="I13" s="14">
        <f>INDEX('元データ'!$A$2:$I$354,MATCH('損益計算書'!$A13,'元データ'!$A$2:$A$354,0),MATCH('損益計算書'!I$1,'元データ'!$A$2:$I$2,0))</f>
        <v>0</v>
      </c>
      <c r="J13" s="14">
        <f>INDEX('元データ'!$A$2:$I$354,MATCH('損益計算書'!$A13,'元データ'!$A$2:$A$354,0),MATCH('損益計算書'!J$1,'元データ'!$A$2:$I$2,0))</f>
        <v>0</v>
      </c>
      <c r="K13" s="16">
        <f>INDEX('元データ'!$A$2:$I$354,MATCH('損益計算書'!$A13,'元データ'!$A$2:$A$354,0),MATCH('損益計算書'!K$1,'元データ'!$A$2:$I$2,0))</f>
        <v>0</v>
      </c>
    </row>
    <row r="14" spans="1:11" ht="14.25">
      <c r="A14" s="222" t="s">
        <v>1121</v>
      </c>
      <c r="B14" s="55" t="s">
        <v>174</v>
      </c>
      <c r="C14" s="14">
        <f t="shared" si="0"/>
        <v>6137887</v>
      </c>
      <c r="D14" s="15">
        <f>INDEX('元データ'!$A$2:$I$354,MATCH('損益計算書'!$A14,'元データ'!$A$2:$A$354,0),MATCH('損益計算書'!D$1,'元データ'!$A$2:$I$2,0))</f>
        <v>3439241</v>
      </c>
      <c r="E14" s="14">
        <f>INDEX('元データ'!$A$2:$I$354,MATCH('損益計算書'!$A14,'元データ'!$A$2:$A$354,0),MATCH('損益計算書'!E$1,'元データ'!$A$2:$I$2,0))</f>
        <v>584143</v>
      </c>
      <c r="F14" s="14">
        <f>INDEX('元データ'!$A$2:$I$354,MATCH('損益計算書'!$A14,'元データ'!$A$2:$A$354,0),MATCH('損益計算書'!F$1,'元データ'!$A$2:$I$2,0))</f>
        <v>1686739</v>
      </c>
      <c r="G14" s="14">
        <f>INDEX('元データ'!$A$2:$I$354,MATCH('損益計算書'!$A14,'元データ'!$A$2:$A$354,0),MATCH('損益計算書'!G$1,'元データ'!$A$2:$I$2,0))</f>
        <v>365665</v>
      </c>
      <c r="H14" s="14">
        <f>INDEX('元データ'!$A$2:$I$354,MATCH('損益計算書'!$A14,'元データ'!$A$2:$A$354,0),MATCH('損益計算書'!H$1,'元データ'!$A$2:$I$2,0))</f>
        <v>946</v>
      </c>
      <c r="I14" s="14">
        <f>INDEX('元データ'!$A$2:$I$354,MATCH('損益計算書'!$A14,'元データ'!$A$2:$A$354,0),MATCH('損益計算書'!I$1,'元データ'!$A$2:$I$2,0))</f>
        <v>44819</v>
      </c>
      <c r="J14" s="14">
        <f>INDEX('元データ'!$A$2:$I$354,MATCH('損益計算書'!$A14,'元データ'!$A$2:$A$354,0),MATCH('損益計算書'!J$1,'元データ'!$A$2:$I$2,0))</f>
        <v>230</v>
      </c>
      <c r="K14" s="16">
        <f>INDEX('元データ'!$A$2:$I$354,MATCH('損益計算書'!$A14,'元データ'!$A$2:$A$354,0),MATCH('損益計算書'!K$1,'元データ'!$A$2:$I$2,0))</f>
        <v>16104</v>
      </c>
    </row>
    <row r="15" spans="1:11" ht="14.25">
      <c r="A15" s="222" t="s">
        <v>1122</v>
      </c>
      <c r="B15" s="56" t="s">
        <v>175</v>
      </c>
      <c r="C15" s="14">
        <f t="shared" si="0"/>
        <v>0</v>
      </c>
      <c r="D15" s="15">
        <f>INDEX('元データ'!$A$2:$I$354,MATCH('損益計算書'!$A15,'元データ'!$A$2:$A$354,0),MATCH('損益計算書'!D$1,'元データ'!$A$2:$I$2,0))</f>
        <v>0</v>
      </c>
      <c r="E15" s="14">
        <f>INDEX('元データ'!$A$2:$I$354,MATCH('損益計算書'!$A15,'元データ'!$A$2:$A$354,0),MATCH('損益計算書'!E$1,'元データ'!$A$2:$I$2,0))</f>
        <v>0</v>
      </c>
      <c r="F15" s="14">
        <f>INDEX('元データ'!$A$2:$I$354,MATCH('損益計算書'!$A15,'元データ'!$A$2:$A$354,0),MATCH('損益計算書'!F$1,'元データ'!$A$2:$I$2,0))</f>
        <v>0</v>
      </c>
      <c r="G15" s="14">
        <f>INDEX('元データ'!$A$2:$I$354,MATCH('損益計算書'!$A15,'元データ'!$A$2:$A$354,0),MATCH('損益計算書'!G$1,'元データ'!$A$2:$I$2,0))</f>
        <v>0</v>
      </c>
      <c r="H15" s="14">
        <f>INDEX('元データ'!$A$2:$I$354,MATCH('損益計算書'!$A15,'元データ'!$A$2:$A$354,0),MATCH('損益計算書'!H$1,'元データ'!$A$2:$I$2,0))</f>
        <v>0</v>
      </c>
      <c r="I15" s="14">
        <f>INDEX('元データ'!$A$2:$I$354,MATCH('損益計算書'!$A15,'元データ'!$A$2:$A$354,0),MATCH('損益計算書'!I$1,'元データ'!$A$2:$I$2,0))</f>
        <v>0</v>
      </c>
      <c r="J15" s="14">
        <f>INDEX('元データ'!$A$2:$I$354,MATCH('損益計算書'!$A15,'元データ'!$A$2:$A$354,0),MATCH('損益計算書'!J$1,'元データ'!$A$2:$I$2,0))</f>
        <v>0</v>
      </c>
      <c r="K15" s="16">
        <f>INDEX('元データ'!$A$2:$I$354,MATCH('損益計算書'!$A15,'元データ'!$A$2:$A$354,0),MATCH('損益計算書'!K$1,'元データ'!$A$2:$I$2,0))</f>
        <v>0</v>
      </c>
    </row>
    <row r="16" spans="1:11" ht="14.25">
      <c r="A16" s="222" t="s">
        <v>1123</v>
      </c>
      <c r="B16" s="56" t="s">
        <v>20</v>
      </c>
      <c r="C16" s="14">
        <f t="shared" si="0"/>
        <v>0</v>
      </c>
      <c r="D16" s="15">
        <f>INDEX('元データ'!$A$2:$I$354,MATCH('損益計算書'!$A16,'元データ'!$A$2:$A$354,0),MATCH('損益計算書'!D$1,'元データ'!$A$2:$I$2,0))</f>
        <v>0</v>
      </c>
      <c r="E16" s="14">
        <f>INDEX('元データ'!$A$2:$I$354,MATCH('損益計算書'!$A16,'元データ'!$A$2:$A$354,0),MATCH('損益計算書'!E$1,'元データ'!$A$2:$I$2,0))</f>
        <v>0</v>
      </c>
      <c r="F16" s="14">
        <f>INDEX('元データ'!$A$2:$I$354,MATCH('損益計算書'!$A16,'元データ'!$A$2:$A$354,0),MATCH('損益計算書'!F$1,'元データ'!$A$2:$I$2,0))</f>
        <v>0</v>
      </c>
      <c r="G16" s="14">
        <f>INDEX('元データ'!$A$2:$I$354,MATCH('損益計算書'!$A16,'元データ'!$A$2:$A$354,0),MATCH('損益計算書'!G$1,'元データ'!$A$2:$I$2,0))</f>
        <v>0</v>
      </c>
      <c r="H16" s="14">
        <f>INDEX('元データ'!$A$2:$I$354,MATCH('損益計算書'!$A16,'元データ'!$A$2:$A$354,0),MATCH('損益計算書'!H$1,'元データ'!$A$2:$I$2,0))</f>
        <v>0</v>
      </c>
      <c r="I16" s="14">
        <f>INDEX('元データ'!$A$2:$I$354,MATCH('損益計算書'!$A16,'元データ'!$A$2:$A$354,0),MATCH('損益計算書'!I$1,'元データ'!$A$2:$I$2,0))</f>
        <v>0</v>
      </c>
      <c r="J16" s="14">
        <f>INDEX('元データ'!$A$2:$I$354,MATCH('損益計算書'!$A16,'元データ'!$A$2:$A$354,0),MATCH('損益計算書'!J$1,'元データ'!$A$2:$I$2,0))</f>
        <v>0</v>
      </c>
      <c r="K16" s="16">
        <f>INDEX('元データ'!$A$2:$I$354,MATCH('損益計算書'!$A16,'元データ'!$A$2:$A$354,0),MATCH('損益計算書'!K$1,'元データ'!$A$2:$I$2,0))</f>
        <v>0</v>
      </c>
    </row>
    <row r="17" spans="2:11" ht="12.75" customHeight="1">
      <c r="B17" s="56" t="s">
        <v>215</v>
      </c>
      <c r="C17" s="14">
        <f>SUM(C18:C19)</f>
        <v>0</v>
      </c>
      <c r="D17" s="15">
        <f>SUM(D18:D19)</f>
        <v>0</v>
      </c>
      <c r="E17" s="14">
        <f aca="true" t="shared" si="1" ref="E17:K17">SUM(E18:E19)</f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16">
        <f t="shared" si="1"/>
        <v>0</v>
      </c>
    </row>
    <row r="18" spans="1:11" s="232" customFormat="1" ht="17.25" customHeight="1" hidden="1">
      <c r="A18" s="232" t="s">
        <v>1124</v>
      </c>
      <c r="B18" s="182"/>
      <c r="C18" s="179">
        <f aca="true" t="shared" si="2" ref="C18:C50">SUM(D18:K18)</f>
        <v>0</v>
      </c>
      <c r="D18" s="180">
        <f>INDEX('元データ'!$A$2:$I$354,MATCH('損益計算書'!$A18,'元データ'!$A$2:$A$354,0),MATCH('損益計算書'!D$1,'元データ'!$A$2:$I$2,0))</f>
        <v>0</v>
      </c>
      <c r="E18" s="179">
        <f>INDEX('元データ'!$A$2:$I$354,MATCH('損益計算書'!$A18,'元データ'!$A$2:$A$354,0),MATCH('損益計算書'!E$1,'元データ'!$A$2:$I$2,0))</f>
        <v>0</v>
      </c>
      <c r="F18" s="179">
        <f>INDEX('元データ'!$A$2:$I$354,MATCH('損益計算書'!$A18,'元データ'!$A$2:$A$354,0),MATCH('損益計算書'!F$1,'元データ'!$A$2:$I$2,0))</f>
        <v>0</v>
      </c>
      <c r="G18" s="179">
        <f>INDEX('元データ'!$A$2:$I$354,MATCH('損益計算書'!$A18,'元データ'!$A$2:$A$354,0),MATCH('損益計算書'!G$1,'元データ'!$A$2:$I$2,0))</f>
        <v>0</v>
      </c>
      <c r="H18" s="179">
        <f>INDEX('元データ'!$A$2:$I$354,MATCH('損益計算書'!$A18,'元データ'!$A$2:$A$354,0),MATCH('損益計算書'!H$1,'元データ'!$A$2:$I$2,0))</f>
        <v>0</v>
      </c>
      <c r="I18" s="179">
        <f>INDEX('元データ'!$A$2:$I$354,MATCH('損益計算書'!$A18,'元データ'!$A$2:$A$354,0),MATCH('損益計算書'!I$1,'元データ'!$A$2:$I$2,0))</f>
        <v>0</v>
      </c>
      <c r="J18" s="179">
        <f>INDEX('元データ'!$A$2:$I$354,MATCH('損益計算書'!$A18,'元データ'!$A$2:$A$354,0),MATCH('損益計算書'!J$1,'元データ'!$A$2:$I$2,0))</f>
        <v>0</v>
      </c>
      <c r="K18" s="181">
        <f>INDEX('元データ'!$A$2:$I$354,MATCH('損益計算書'!$A18,'元データ'!$A$2:$A$354,0),MATCH('損益計算書'!K$1,'元データ'!$A$2:$I$2,0))</f>
        <v>0</v>
      </c>
    </row>
    <row r="19" spans="1:11" s="232" customFormat="1" ht="16.5" customHeight="1" hidden="1">
      <c r="A19" s="232" t="s">
        <v>1125</v>
      </c>
      <c r="B19" s="182"/>
      <c r="C19" s="179">
        <f t="shared" si="2"/>
        <v>0</v>
      </c>
      <c r="D19" s="180">
        <f>INDEX('元データ'!$A$2:$I$354,MATCH('損益計算書'!$A19,'元データ'!$A$2:$A$354,0),MATCH('損益計算書'!D$1,'元データ'!$A$2:$I$2,0))</f>
        <v>0</v>
      </c>
      <c r="E19" s="179">
        <f>INDEX('元データ'!$A$2:$I$354,MATCH('損益計算書'!$A19,'元データ'!$A$2:$A$354,0),MATCH('損益計算書'!E$1,'元データ'!$A$2:$I$2,0))</f>
        <v>0</v>
      </c>
      <c r="F19" s="179">
        <f>INDEX('元データ'!$A$2:$I$354,MATCH('損益計算書'!$A19,'元データ'!$A$2:$A$354,0),MATCH('損益計算書'!F$1,'元データ'!$A$2:$I$2,0))</f>
        <v>0</v>
      </c>
      <c r="G19" s="179">
        <f>INDEX('元データ'!$A$2:$I$354,MATCH('損益計算書'!$A19,'元データ'!$A$2:$A$354,0),MATCH('損益計算書'!G$1,'元データ'!$A$2:$I$2,0))</f>
        <v>0</v>
      </c>
      <c r="H19" s="179">
        <f>INDEX('元データ'!$A$2:$I$354,MATCH('損益計算書'!$A19,'元データ'!$A$2:$A$354,0),MATCH('損益計算書'!H$1,'元データ'!$A$2:$I$2,0))</f>
        <v>0</v>
      </c>
      <c r="I19" s="179">
        <f>INDEX('元データ'!$A$2:$I$354,MATCH('損益計算書'!$A19,'元データ'!$A$2:$A$354,0),MATCH('損益計算書'!I$1,'元データ'!$A$2:$I$2,0))</f>
        <v>0</v>
      </c>
      <c r="J19" s="179">
        <f>INDEX('元データ'!$A$2:$I$354,MATCH('損益計算書'!$A19,'元データ'!$A$2:$A$354,0),MATCH('損益計算書'!J$1,'元データ'!$A$2:$I$2,0))</f>
        <v>0</v>
      </c>
      <c r="K19" s="181">
        <f>INDEX('元データ'!$A$2:$I$354,MATCH('損益計算書'!$A19,'元データ'!$A$2:$A$354,0),MATCH('損益計算書'!K$1,'元データ'!$A$2:$I$2,0))</f>
        <v>0</v>
      </c>
    </row>
    <row r="20" spans="1:11" ht="14.25">
      <c r="A20" s="222" t="s">
        <v>1126</v>
      </c>
      <c r="B20" s="56" t="s">
        <v>192</v>
      </c>
      <c r="C20" s="14">
        <f t="shared" si="2"/>
        <v>3963391</v>
      </c>
      <c r="D20" s="15">
        <f>INDEX('元データ'!$A$2:$I$354,MATCH('損益計算書'!$A20,'元データ'!$A$2:$A$354,0),MATCH('損益計算書'!D$1,'元データ'!$A$2:$I$2,0))</f>
        <v>2108231</v>
      </c>
      <c r="E20" s="14">
        <f>INDEX('元データ'!$A$2:$I$354,MATCH('損益計算書'!$A20,'元データ'!$A$2:$A$354,0),MATCH('損益計算書'!E$1,'元データ'!$A$2:$I$2,0))</f>
        <v>414892</v>
      </c>
      <c r="F20" s="14">
        <f>INDEX('元データ'!$A$2:$I$354,MATCH('損益計算書'!$A20,'元データ'!$A$2:$A$354,0),MATCH('損益計算書'!F$1,'元データ'!$A$2:$I$2,0))</f>
        <v>1186117</v>
      </c>
      <c r="G20" s="14">
        <f>INDEX('元データ'!$A$2:$I$354,MATCH('損益計算書'!$A20,'元データ'!$A$2:$A$354,0),MATCH('損益計算書'!G$1,'元データ'!$A$2:$I$2,0))</f>
        <v>219518</v>
      </c>
      <c r="H20" s="14">
        <f>INDEX('元データ'!$A$2:$I$354,MATCH('損益計算書'!$A20,'元データ'!$A$2:$A$354,0),MATCH('損益計算書'!H$1,'元データ'!$A$2:$I$2,0))</f>
        <v>711</v>
      </c>
      <c r="I20" s="14">
        <f>INDEX('元データ'!$A$2:$I$354,MATCH('損益計算書'!$A20,'元データ'!$A$2:$A$354,0),MATCH('損益計算書'!I$1,'元データ'!$A$2:$I$2,0))</f>
        <v>33775</v>
      </c>
      <c r="J20" s="14">
        <f>INDEX('元データ'!$A$2:$I$354,MATCH('損益計算書'!$A20,'元データ'!$A$2:$A$354,0),MATCH('損益計算書'!J$1,'元データ'!$A$2:$I$2,0))</f>
        <v>147</v>
      </c>
      <c r="K20" s="16">
        <f>INDEX('元データ'!$A$2:$I$354,MATCH('損益計算書'!$A20,'元データ'!$A$2:$A$354,0),MATCH('損益計算書'!K$1,'元データ'!$A$2:$I$2,0))</f>
        <v>0</v>
      </c>
    </row>
    <row r="21" spans="1:11" ht="14.25">
      <c r="A21" s="222" t="s">
        <v>1127</v>
      </c>
      <c r="B21" s="56" t="s">
        <v>932</v>
      </c>
      <c r="C21" s="14">
        <f t="shared" si="2"/>
        <v>2174496</v>
      </c>
      <c r="D21" s="15">
        <f>INDEX('元データ'!$A$2:$I$354,MATCH('損益計算書'!$A21,'元データ'!$A$2:$A$354,0),MATCH('損益計算書'!D$1,'元データ'!$A$2:$I$2,0))</f>
        <v>1331010</v>
      </c>
      <c r="E21" s="14">
        <f>INDEX('元データ'!$A$2:$I$354,MATCH('損益計算書'!$A21,'元データ'!$A$2:$A$354,0),MATCH('損益計算書'!E$1,'元データ'!$A$2:$I$2,0))</f>
        <v>169251</v>
      </c>
      <c r="F21" s="14">
        <f>INDEX('元データ'!$A$2:$I$354,MATCH('損益計算書'!$A21,'元データ'!$A$2:$A$354,0),MATCH('損益計算書'!F$1,'元データ'!$A$2:$I$2,0))</f>
        <v>500622</v>
      </c>
      <c r="G21" s="14">
        <f>INDEX('元データ'!$A$2:$I$354,MATCH('損益計算書'!$A21,'元データ'!$A$2:$A$354,0),MATCH('損益計算書'!G$1,'元データ'!$A$2:$I$2,0))</f>
        <v>146147</v>
      </c>
      <c r="H21" s="14">
        <f>INDEX('元データ'!$A$2:$I$354,MATCH('損益計算書'!$A21,'元データ'!$A$2:$A$354,0),MATCH('損益計算書'!H$1,'元データ'!$A$2:$I$2,0))</f>
        <v>235</v>
      </c>
      <c r="I21" s="14">
        <f>INDEX('元データ'!$A$2:$I$354,MATCH('損益計算書'!$A21,'元データ'!$A$2:$A$354,0),MATCH('損益計算書'!I$1,'元データ'!$A$2:$I$2,0))</f>
        <v>11044</v>
      </c>
      <c r="J21" s="14">
        <f>INDEX('元データ'!$A$2:$I$354,MATCH('損益計算書'!$A21,'元データ'!$A$2:$A$354,0),MATCH('損益計算書'!J$1,'元データ'!$A$2:$I$2,0))</f>
        <v>83</v>
      </c>
      <c r="K21" s="16">
        <f>INDEX('元データ'!$A$2:$I$354,MATCH('損益計算書'!$A21,'元データ'!$A$2:$A$354,0),MATCH('損益計算書'!K$1,'元データ'!$A$2:$I$2,0))</f>
        <v>16104</v>
      </c>
    </row>
    <row r="22" spans="1:11" ht="14.25">
      <c r="A22" s="222" t="s">
        <v>1128</v>
      </c>
      <c r="B22" s="58" t="s">
        <v>194</v>
      </c>
      <c r="C22" s="27">
        <f t="shared" si="2"/>
        <v>8137937</v>
      </c>
      <c r="D22" s="28">
        <f>INDEX('元データ'!$A$2:$I$354,MATCH('損益計算書'!$A22,'元データ'!$A$2:$A$354,0),MATCH('損益計算書'!D$1,'元データ'!$A$2:$I$2,0))</f>
        <v>5322474</v>
      </c>
      <c r="E22" s="27">
        <f>INDEX('元データ'!$A$2:$I$354,MATCH('損益計算書'!$A22,'元データ'!$A$2:$A$354,0),MATCH('損益計算書'!E$1,'元データ'!$A$2:$I$2,0))</f>
        <v>667982</v>
      </c>
      <c r="F22" s="27">
        <f>INDEX('元データ'!$A$2:$I$354,MATCH('損益計算書'!$A22,'元データ'!$A$2:$A$354,0),MATCH('損益計算書'!F$1,'元データ'!$A$2:$I$2,0))</f>
        <v>1607727</v>
      </c>
      <c r="G22" s="27">
        <f>INDEX('元データ'!$A$2:$I$354,MATCH('損益計算書'!$A22,'元データ'!$A$2:$A$354,0),MATCH('損益計算書'!G$1,'元データ'!$A$2:$I$2,0))</f>
        <v>421336</v>
      </c>
      <c r="H22" s="27">
        <f>INDEX('元データ'!$A$2:$I$354,MATCH('損益計算書'!$A22,'元データ'!$A$2:$A$354,0),MATCH('損益計算書'!H$1,'元データ'!$A$2:$I$2,0))</f>
        <v>1148</v>
      </c>
      <c r="I22" s="27">
        <f>INDEX('元データ'!$A$2:$I$354,MATCH('損益計算書'!$A22,'元データ'!$A$2:$A$354,0),MATCH('損益計算書'!I$1,'元データ'!$A$2:$I$2,0))</f>
        <v>67414</v>
      </c>
      <c r="J22" s="27">
        <f>INDEX('元データ'!$A$2:$I$354,MATCH('損益計算書'!$A22,'元データ'!$A$2:$A$354,0),MATCH('損益計算書'!J$1,'元データ'!$A$2:$I$2,0))</f>
        <v>705</v>
      </c>
      <c r="K22" s="29">
        <f>INDEX('元データ'!$A$2:$I$354,MATCH('損益計算書'!$A22,'元データ'!$A$2:$A$354,0),MATCH('損益計算書'!K$1,'元データ'!$A$2:$I$2,0))</f>
        <v>49151</v>
      </c>
    </row>
    <row r="23" spans="1:11" ht="13.5">
      <c r="A23" s="222" t="s">
        <v>1129</v>
      </c>
      <c r="B23" s="55" t="s">
        <v>176</v>
      </c>
      <c r="C23" s="14">
        <f t="shared" si="2"/>
        <v>6372031</v>
      </c>
      <c r="D23" s="15">
        <f>INDEX('元データ'!$A$2:$I$354,MATCH('損益計算書'!$A23,'元データ'!$A$2:$A$354,0),MATCH('損益計算書'!D$1,'元データ'!$A$2:$I$2,0))</f>
        <v>4104701</v>
      </c>
      <c r="E23" s="14">
        <f>INDEX('元データ'!$A$2:$I$354,MATCH('損益計算書'!$A23,'元データ'!$A$2:$A$354,0),MATCH('損益計算書'!E$1,'元データ'!$A$2:$I$2,0))</f>
        <v>538787</v>
      </c>
      <c r="F23" s="14">
        <f>INDEX('元データ'!$A$2:$I$354,MATCH('損益計算書'!$A23,'元データ'!$A$2:$A$354,0),MATCH('損益計算書'!F$1,'元データ'!$A$2:$I$2,0))</f>
        <v>1247914</v>
      </c>
      <c r="G23" s="14">
        <f>INDEX('元データ'!$A$2:$I$354,MATCH('損益計算書'!$A23,'元データ'!$A$2:$A$354,0),MATCH('損益計算書'!G$1,'元データ'!$A$2:$I$2,0))</f>
        <v>369176</v>
      </c>
      <c r="H23" s="14">
        <f>INDEX('元データ'!$A$2:$I$354,MATCH('損益計算書'!$A23,'元データ'!$A$2:$A$354,0),MATCH('損益計算書'!H$1,'元データ'!$A$2:$I$2,0))</f>
        <v>960</v>
      </c>
      <c r="I23" s="14">
        <f>INDEX('元データ'!$A$2:$I$354,MATCH('損益計算書'!$A23,'元データ'!$A$2:$A$354,0),MATCH('損益計算書'!I$1,'元データ'!$A$2:$I$2,0))</f>
        <v>61065</v>
      </c>
      <c r="J23" s="14">
        <f>INDEX('元データ'!$A$2:$I$354,MATCH('損益計算書'!$A23,'元データ'!$A$2:$A$354,0),MATCH('損益計算書'!J$1,'元データ'!$A$2:$I$2,0))</f>
        <v>659</v>
      </c>
      <c r="K23" s="16">
        <f>INDEX('元データ'!$A$2:$I$354,MATCH('損益計算書'!$A23,'元データ'!$A$2:$A$354,0),MATCH('損益計算書'!K$1,'元データ'!$A$2:$I$2,0))</f>
        <v>48769</v>
      </c>
    </row>
    <row r="24" spans="1:11" ht="13.5">
      <c r="A24" s="222" t="s">
        <v>1130</v>
      </c>
      <c r="B24" s="56" t="s">
        <v>935</v>
      </c>
      <c r="C24" s="14">
        <f t="shared" si="2"/>
        <v>111326</v>
      </c>
      <c r="D24" s="15">
        <f>INDEX('元データ'!$A$2:$I$354,MATCH('損益計算書'!$A24,'元データ'!$A$2:$A$354,0),MATCH('損益計算書'!D$1,'元データ'!$A$2:$I$2,0))</f>
        <v>70784</v>
      </c>
      <c r="E24" s="14">
        <f>INDEX('元データ'!$A$2:$I$354,MATCH('損益計算書'!$A24,'元データ'!$A$2:$A$354,0),MATCH('損益計算書'!E$1,'元データ'!$A$2:$I$2,0))</f>
        <v>3250</v>
      </c>
      <c r="F24" s="14">
        <f>INDEX('元データ'!$A$2:$I$354,MATCH('損益計算書'!$A24,'元データ'!$A$2:$A$354,0),MATCH('損益計算書'!F$1,'元データ'!$A$2:$I$2,0))</f>
        <v>3496</v>
      </c>
      <c r="G24" s="14">
        <f>INDEX('元データ'!$A$2:$I$354,MATCH('損益計算書'!$A24,'元データ'!$A$2:$A$354,0),MATCH('損益計算書'!G$1,'元データ'!$A$2:$I$2,0))</f>
        <v>1030</v>
      </c>
      <c r="H24" s="14">
        <f>INDEX('元データ'!$A$2:$I$354,MATCH('損益計算書'!$A24,'元データ'!$A$2:$A$354,0),MATCH('損益計算書'!H$1,'元データ'!$A$2:$I$2,0))</f>
        <v>0</v>
      </c>
      <c r="I24" s="14">
        <f>INDEX('元データ'!$A$2:$I$354,MATCH('損益計算書'!$A24,'元データ'!$A$2:$A$354,0),MATCH('損益計算書'!I$1,'元データ'!$A$2:$I$2,0))</f>
        <v>0</v>
      </c>
      <c r="J24" s="14">
        <f>INDEX('元データ'!$A$2:$I$354,MATCH('損益計算書'!$A24,'元データ'!$A$2:$A$354,0),MATCH('損益計算書'!J$1,'元データ'!$A$2:$I$2,0))</f>
        <v>0</v>
      </c>
      <c r="K24" s="16">
        <f>INDEX('元データ'!$A$2:$I$354,MATCH('損益計算書'!$A24,'元データ'!$A$2:$A$354,0),MATCH('損益計算書'!K$1,'元データ'!$A$2:$I$2,0))</f>
        <v>32766</v>
      </c>
    </row>
    <row r="25" spans="1:11" ht="13.5">
      <c r="A25" s="222" t="s">
        <v>1131</v>
      </c>
      <c r="B25" s="56" t="s">
        <v>936</v>
      </c>
      <c r="C25" s="14">
        <f t="shared" si="2"/>
        <v>175665</v>
      </c>
      <c r="D25" s="15">
        <f>INDEX('元データ'!$A$2:$I$354,MATCH('損益計算書'!$A25,'元データ'!$A$2:$A$354,0),MATCH('損益計算書'!D$1,'元データ'!$A$2:$I$2,0))</f>
        <v>114600</v>
      </c>
      <c r="E25" s="14">
        <f>INDEX('元データ'!$A$2:$I$354,MATCH('損益計算書'!$A25,'元データ'!$A$2:$A$354,0),MATCH('損益計算書'!E$1,'元データ'!$A$2:$I$2,0))</f>
        <v>12373</v>
      </c>
      <c r="F25" s="14">
        <f>INDEX('元データ'!$A$2:$I$354,MATCH('損益計算書'!$A25,'元データ'!$A$2:$A$354,0),MATCH('損益計算書'!F$1,'元データ'!$A$2:$I$2,0))</f>
        <v>37587</v>
      </c>
      <c r="G25" s="14">
        <f>INDEX('元データ'!$A$2:$I$354,MATCH('損益計算書'!$A25,'元データ'!$A$2:$A$354,0),MATCH('損益計算書'!G$1,'元データ'!$A$2:$I$2,0))</f>
        <v>11105</v>
      </c>
      <c r="H25" s="14">
        <f>INDEX('元データ'!$A$2:$I$354,MATCH('損益計算書'!$A25,'元データ'!$A$2:$A$354,0),MATCH('損益計算書'!H$1,'元データ'!$A$2:$I$2,0))</f>
        <v>0</v>
      </c>
      <c r="I25" s="14">
        <f>INDEX('元データ'!$A$2:$I$354,MATCH('損益計算書'!$A25,'元データ'!$A$2:$A$354,0),MATCH('損益計算書'!I$1,'元データ'!$A$2:$I$2,0))</f>
        <v>0</v>
      </c>
      <c r="J25" s="14">
        <f>INDEX('元データ'!$A$2:$I$354,MATCH('損益計算書'!$A25,'元データ'!$A$2:$A$354,0),MATCH('損益計算書'!J$1,'元データ'!$A$2:$I$2,0))</f>
        <v>0</v>
      </c>
      <c r="K25" s="16">
        <f>INDEX('元データ'!$A$2:$I$354,MATCH('損益計算書'!$A25,'元データ'!$A$2:$A$354,0),MATCH('損益計算書'!K$1,'元データ'!$A$2:$I$2,0))</f>
        <v>0</v>
      </c>
    </row>
    <row r="26" spans="1:11" ht="13.5">
      <c r="A26" s="222" t="s">
        <v>1132</v>
      </c>
      <c r="B26" s="56" t="s">
        <v>937</v>
      </c>
      <c r="C26" s="14">
        <f t="shared" si="2"/>
        <v>444687</v>
      </c>
      <c r="D26" s="15">
        <f>INDEX('元データ'!$A$2:$I$354,MATCH('損益計算書'!$A26,'元データ'!$A$2:$A$354,0),MATCH('損益計算書'!D$1,'元データ'!$A$2:$I$2,0))</f>
        <v>0</v>
      </c>
      <c r="E26" s="14">
        <f>INDEX('元データ'!$A$2:$I$354,MATCH('損益計算書'!$A26,'元データ'!$A$2:$A$354,0),MATCH('損益計算書'!E$1,'元データ'!$A$2:$I$2,0))</f>
        <v>102300</v>
      </c>
      <c r="F26" s="14">
        <f>INDEX('元データ'!$A$2:$I$354,MATCH('損益計算書'!$A26,'元データ'!$A$2:$A$354,0),MATCH('損益計算書'!F$1,'元データ'!$A$2:$I$2,0))</f>
        <v>223416</v>
      </c>
      <c r="G26" s="14">
        <f>INDEX('元データ'!$A$2:$I$354,MATCH('損益計算書'!$A26,'元データ'!$A$2:$A$354,0),MATCH('損益計算書'!G$1,'元データ'!$A$2:$I$2,0))</f>
        <v>81314</v>
      </c>
      <c r="H26" s="14">
        <f>INDEX('元データ'!$A$2:$I$354,MATCH('損益計算書'!$A26,'元データ'!$A$2:$A$354,0),MATCH('損益計算書'!H$1,'元データ'!$A$2:$I$2,0))</f>
        <v>138</v>
      </c>
      <c r="I26" s="14">
        <f>INDEX('元データ'!$A$2:$I$354,MATCH('損益計算書'!$A26,'元データ'!$A$2:$A$354,0),MATCH('損益計算書'!I$1,'元データ'!$A$2:$I$2,0))</f>
        <v>37082</v>
      </c>
      <c r="J26" s="14">
        <f>INDEX('元データ'!$A$2:$I$354,MATCH('損益計算書'!$A26,'元データ'!$A$2:$A$354,0),MATCH('損益計算書'!J$1,'元データ'!$A$2:$I$2,0))</f>
        <v>437</v>
      </c>
      <c r="K26" s="16">
        <f>INDEX('元データ'!$A$2:$I$354,MATCH('損益計算書'!$A26,'元データ'!$A$2:$A$354,0),MATCH('損益計算書'!K$1,'元データ'!$A$2:$I$2,0))</f>
        <v>0</v>
      </c>
    </row>
    <row r="27" spans="1:11" ht="13.5">
      <c r="A27" s="222" t="s">
        <v>1133</v>
      </c>
      <c r="B27" s="56" t="s">
        <v>938</v>
      </c>
      <c r="C27" s="14">
        <f t="shared" si="2"/>
        <v>0</v>
      </c>
      <c r="D27" s="15">
        <f>INDEX('元データ'!$A$2:$I$354,MATCH('損益計算書'!$A27,'元データ'!$A$2:$A$354,0),MATCH('損益計算書'!D$1,'元データ'!$A$2:$I$2,0))</f>
        <v>0</v>
      </c>
      <c r="E27" s="14">
        <f>INDEX('元データ'!$A$2:$I$354,MATCH('損益計算書'!$A27,'元データ'!$A$2:$A$354,0),MATCH('損益計算書'!E$1,'元データ'!$A$2:$I$2,0))</f>
        <v>0</v>
      </c>
      <c r="F27" s="14">
        <f>INDEX('元データ'!$A$2:$I$354,MATCH('損益計算書'!$A27,'元データ'!$A$2:$A$354,0),MATCH('損益計算書'!F$1,'元データ'!$A$2:$I$2,0))</f>
        <v>0</v>
      </c>
      <c r="G27" s="14">
        <f>INDEX('元データ'!$A$2:$I$354,MATCH('損益計算書'!$A27,'元データ'!$A$2:$A$354,0),MATCH('損益計算書'!G$1,'元データ'!$A$2:$I$2,0))</f>
        <v>0</v>
      </c>
      <c r="H27" s="14">
        <f>INDEX('元データ'!$A$2:$I$354,MATCH('損益計算書'!$A27,'元データ'!$A$2:$A$354,0),MATCH('損益計算書'!H$1,'元データ'!$A$2:$I$2,0))</f>
        <v>0</v>
      </c>
      <c r="I27" s="14">
        <f>INDEX('元データ'!$A$2:$I$354,MATCH('損益計算書'!$A27,'元データ'!$A$2:$A$354,0),MATCH('損益計算書'!I$1,'元データ'!$A$2:$I$2,0))</f>
        <v>0</v>
      </c>
      <c r="J27" s="14">
        <f>INDEX('元データ'!$A$2:$I$354,MATCH('損益計算書'!$A27,'元データ'!$A$2:$A$354,0),MATCH('損益計算書'!J$1,'元データ'!$A$2:$I$2,0))</f>
        <v>0</v>
      </c>
      <c r="K27" s="16">
        <f>INDEX('元データ'!$A$2:$I$354,MATCH('損益計算書'!$A27,'元データ'!$A$2:$A$354,0),MATCH('損益計算書'!K$1,'元データ'!$A$2:$I$2,0))</f>
        <v>0</v>
      </c>
    </row>
    <row r="28" spans="1:11" ht="13.5">
      <c r="A28" s="222" t="s">
        <v>1134</v>
      </c>
      <c r="B28" s="56" t="s">
        <v>939</v>
      </c>
      <c r="C28" s="14">
        <f t="shared" si="2"/>
        <v>242453</v>
      </c>
      <c r="D28" s="15">
        <f>INDEX('元データ'!$A$2:$I$354,MATCH('損益計算書'!$A28,'元データ'!$A$2:$A$354,0),MATCH('損益計算書'!D$1,'元データ'!$A$2:$I$2,0))</f>
        <v>184755</v>
      </c>
      <c r="E28" s="14">
        <f>INDEX('元データ'!$A$2:$I$354,MATCH('損益計算書'!$A28,'元データ'!$A$2:$A$354,0),MATCH('損益計算書'!E$1,'元データ'!$A$2:$I$2,0))</f>
        <v>11577</v>
      </c>
      <c r="F28" s="14">
        <f>INDEX('元データ'!$A$2:$I$354,MATCH('損益計算書'!$A28,'元データ'!$A$2:$A$354,0),MATCH('損益計算書'!F$1,'元データ'!$A$2:$I$2,0))</f>
        <v>21429</v>
      </c>
      <c r="G28" s="14">
        <f>INDEX('元データ'!$A$2:$I$354,MATCH('損益計算書'!$A28,'元データ'!$A$2:$A$354,0),MATCH('損益計算書'!G$1,'元データ'!$A$2:$I$2,0))</f>
        <v>6894</v>
      </c>
      <c r="H28" s="14">
        <f>INDEX('元データ'!$A$2:$I$354,MATCH('損益計算書'!$A28,'元データ'!$A$2:$A$354,0),MATCH('損益計算書'!H$1,'元データ'!$A$2:$I$2,0))</f>
        <v>9</v>
      </c>
      <c r="I28" s="14">
        <f>INDEX('元データ'!$A$2:$I$354,MATCH('損益計算書'!$A28,'元データ'!$A$2:$A$354,0),MATCH('損益計算書'!I$1,'元データ'!$A$2:$I$2,0))</f>
        <v>1768</v>
      </c>
      <c r="J28" s="14">
        <f>INDEX('元データ'!$A$2:$I$354,MATCH('損益計算書'!$A28,'元データ'!$A$2:$A$354,0),MATCH('損益計算書'!J$1,'元データ'!$A$2:$I$2,0))</f>
        <v>18</v>
      </c>
      <c r="K28" s="16">
        <f>INDEX('元データ'!$A$2:$I$354,MATCH('損益計算書'!$A28,'元データ'!$A$2:$A$354,0),MATCH('損益計算書'!K$1,'元データ'!$A$2:$I$2,0))</f>
        <v>16003</v>
      </c>
    </row>
    <row r="29" spans="1:11" ht="13.5">
      <c r="A29" s="222" t="s">
        <v>1135</v>
      </c>
      <c r="B29" s="56" t="s">
        <v>940</v>
      </c>
      <c r="C29" s="14">
        <f t="shared" si="2"/>
        <v>134382</v>
      </c>
      <c r="D29" s="15">
        <f>INDEX('元データ'!$A$2:$I$354,MATCH('損益計算書'!$A29,'元データ'!$A$2:$A$354,0),MATCH('損益計算書'!D$1,'元データ'!$A$2:$I$2,0))</f>
        <v>113057</v>
      </c>
      <c r="E29" s="14">
        <f>INDEX('元データ'!$A$2:$I$354,MATCH('損益計算書'!$A29,'元データ'!$A$2:$A$354,0),MATCH('損益計算書'!E$1,'元データ'!$A$2:$I$2,0))</f>
        <v>10556</v>
      </c>
      <c r="F29" s="14">
        <f>INDEX('元データ'!$A$2:$I$354,MATCH('損益計算書'!$A29,'元データ'!$A$2:$A$354,0),MATCH('損益計算書'!F$1,'元データ'!$A$2:$I$2,0))</f>
        <v>10001</v>
      </c>
      <c r="G29" s="14">
        <f>INDEX('元データ'!$A$2:$I$354,MATCH('損益計算書'!$A29,'元データ'!$A$2:$A$354,0),MATCH('損益計算書'!G$1,'元データ'!$A$2:$I$2,0))</f>
        <v>203</v>
      </c>
      <c r="H29" s="14">
        <f>INDEX('元データ'!$A$2:$I$354,MATCH('損益計算書'!$A29,'元データ'!$A$2:$A$354,0),MATCH('損益計算書'!H$1,'元データ'!$A$2:$I$2,0))</f>
        <v>0</v>
      </c>
      <c r="I29" s="14">
        <f>INDEX('元データ'!$A$2:$I$354,MATCH('損益計算書'!$A29,'元データ'!$A$2:$A$354,0),MATCH('損益計算書'!I$1,'元データ'!$A$2:$I$2,0))</f>
        <v>565</v>
      </c>
      <c r="J29" s="14">
        <f>INDEX('元データ'!$A$2:$I$354,MATCH('損益計算書'!$A29,'元データ'!$A$2:$A$354,0),MATCH('損益計算書'!J$1,'元データ'!$A$2:$I$2,0))</f>
        <v>0</v>
      </c>
      <c r="K29" s="16">
        <f>INDEX('元データ'!$A$2:$I$354,MATCH('損益計算書'!$A29,'元データ'!$A$2:$A$354,0),MATCH('損益計算書'!K$1,'元データ'!$A$2:$I$2,0))</f>
        <v>0</v>
      </c>
    </row>
    <row r="30" spans="1:11" ht="13.5">
      <c r="A30" s="222" t="s">
        <v>1136</v>
      </c>
      <c r="B30" s="56" t="s">
        <v>941</v>
      </c>
      <c r="C30" s="14">
        <f t="shared" si="2"/>
        <v>4339902</v>
      </c>
      <c r="D30" s="15">
        <f>INDEX('元データ'!$A$2:$I$354,MATCH('損益計算書'!$A30,'元データ'!$A$2:$A$354,0),MATCH('損益計算書'!D$1,'元データ'!$A$2:$I$2,0))</f>
        <v>2745914</v>
      </c>
      <c r="E30" s="14">
        <f>INDEX('元データ'!$A$2:$I$354,MATCH('損益計算書'!$A30,'元データ'!$A$2:$A$354,0),MATCH('損益計算書'!E$1,'元データ'!$A$2:$I$2,0))</f>
        <v>364994</v>
      </c>
      <c r="F30" s="14">
        <f>INDEX('元データ'!$A$2:$I$354,MATCH('損益計算書'!$A30,'元データ'!$A$2:$A$354,0),MATCH('損益計算書'!F$1,'元データ'!$A$2:$I$2,0))</f>
        <v>939330</v>
      </c>
      <c r="G30" s="14">
        <f>INDEX('元データ'!$A$2:$I$354,MATCH('損益計算書'!$A30,'元データ'!$A$2:$A$354,0),MATCH('損益計算書'!G$1,'元データ'!$A$2:$I$2,0))</f>
        <v>266997</v>
      </c>
      <c r="H30" s="14">
        <f>INDEX('元データ'!$A$2:$I$354,MATCH('損益計算書'!$A30,'元データ'!$A$2:$A$354,0),MATCH('損益計算書'!H$1,'元データ'!$A$2:$I$2,0))</f>
        <v>813</v>
      </c>
      <c r="I30" s="14">
        <f>INDEX('元データ'!$A$2:$I$354,MATCH('損益計算書'!$A30,'元データ'!$A$2:$A$354,0),MATCH('損益計算書'!I$1,'元データ'!$A$2:$I$2,0))</f>
        <v>21650</v>
      </c>
      <c r="J30" s="14">
        <f>INDEX('元データ'!$A$2:$I$354,MATCH('損益計算書'!$A30,'元データ'!$A$2:$A$354,0),MATCH('損益計算書'!J$1,'元データ'!$A$2:$I$2,0))</f>
        <v>204</v>
      </c>
      <c r="K30" s="16">
        <f>INDEX('元データ'!$A$2:$I$354,MATCH('損益計算書'!$A30,'元データ'!$A$2:$A$354,0),MATCH('損益計算書'!K$1,'元データ'!$A$2:$I$2,0))</f>
        <v>0</v>
      </c>
    </row>
    <row r="31" spans="1:11" ht="13.5">
      <c r="A31" s="222" t="s">
        <v>1137</v>
      </c>
      <c r="B31" s="56" t="s">
        <v>942</v>
      </c>
      <c r="C31" s="14">
        <f t="shared" si="2"/>
        <v>25085</v>
      </c>
      <c r="D31" s="15">
        <f>INDEX('元データ'!$A$2:$I$354,MATCH('損益計算書'!$A31,'元データ'!$A$2:$A$354,0),MATCH('損益計算書'!D$1,'元データ'!$A$2:$I$2,0))</f>
        <v>4016</v>
      </c>
      <c r="E31" s="14">
        <f>INDEX('元データ'!$A$2:$I$354,MATCH('損益計算書'!$A31,'元データ'!$A$2:$A$354,0),MATCH('損益計算書'!E$1,'元データ'!$A$2:$I$2,0))</f>
        <v>6781</v>
      </c>
      <c r="F31" s="14">
        <f>INDEX('元データ'!$A$2:$I$354,MATCH('損益計算書'!$A31,'元データ'!$A$2:$A$354,0),MATCH('損益計算書'!F$1,'元データ'!$A$2:$I$2,0))</f>
        <v>12655</v>
      </c>
      <c r="G31" s="14">
        <f>INDEX('元データ'!$A$2:$I$354,MATCH('損益計算書'!$A31,'元データ'!$A$2:$A$354,0),MATCH('損益計算書'!G$1,'元データ'!$A$2:$I$2,0))</f>
        <v>1633</v>
      </c>
      <c r="H31" s="14">
        <f>INDEX('元データ'!$A$2:$I$354,MATCH('損益計算書'!$A31,'元データ'!$A$2:$A$354,0),MATCH('損益計算書'!H$1,'元データ'!$A$2:$I$2,0))</f>
        <v>0</v>
      </c>
      <c r="I31" s="14">
        <f>INDEX('元データ'!$A$2:$I$354,MATCH('損益計算書'!$A31,'元データ'!$A$2:$A$354,0),MATCH('損益計算書'!I$1,'元データ'!$A$2:$I$2,0))</f>
        <v>0</v>
      </c>
      <c r="J31" s="14">
        <f>INDEX('元データ'!$A$2:$I$354,MATCH('損益計算書'!$A31,'元データ'!$A$2:$A$354,0),MATCH('損益計算書'!J$1,'元データ'!$A$2:$I$2,0))</f>
        <v>0</v>
      </c>
      <c r="K31" s="16">
        <f>INDEX('元データ'!$A$2:$I$354,MATCH('損益計算書'!$A31,'元データ'!$A$2:$A$354,0),MATCH('損益計算書'!K$1,'元データ'!$A$2:$I$2,0))</f>
        <v>0</v>
      </c>
    </row>
    <row r="32" spans="1:11" ht="13.5">
      <c r="A32" s="222" t="s">
        <v>1138</v>
      </c>
      <c r="B32" s="56" t="s">
        <v>943</v>
      </c>
      <c r="C32" s="14">
        <f>SUM(D32:K32)</f>
        <v>898531</v>
      </c>
      <c r="D32" s="15">
        <f>INDEX('元データ'!$A$2:$I$354,MATCH('損益計算書'!$A32,'元データ'!$A$2:$A$354,0),MATCH('損益計算書'!D$1,'元データ'!$A$2:$I$2,0))</f>
        <v>871575</v>
      </c>
      <c r="E32" s="14">
        <f>INDEX('元データ'!$A$2:$I$354,MATCH('損益計算書'!$A32,'元データ'!$A$2:$A$354,0),MATCH('損益計算書'!E$1,'元データ'!$A$2:$I$2,0))</f>
        <v>26956</v>
      </c>
      <c r="F32" s="14">
        <f>INDEX('元データ'!$A$2:$I$354,MATCH('損益計算書'!$A32,'元データ'!$A$2:$A$354,0),MATCH('損益計算書'!F$1,'元データ'!$A$2:$I$2,0))</f>
        <v>0</v>
      </c>
      <c r="G32" s="14">
        <f>INDEX('元データ'!$A$2:$I$354,MATCH('損益計算書'!$A32,'元データ'!$A$2:$A$354,0),MATCH('損益計算書'!G$1,'元データ'!$A$2:$I$2,0))</f>
        <v>0</v>
      </c>
      <c r="H32" s="14">
        <f>INDEX('元データ'!$A$2:$I$354,MATCH('損益計算書'!$A32,'元データ'!$A$2:$A$354,0),MATCH('損益計算書'!H$1,'元データ'!$A$2:$I$2,0))</f>
        <v>0</v>
      </c>
      <c r="I32" s="14">
        <f>INDEX('元データ'!$A$2:$I$354,MATCH('損益計算書'!$A32,'元データ'!$A$2:$A$354,0),MATCH('損益計算書'!I$1,'元データ'!$A$2:$I$2,0))</f>
        <v>0</v>
      </c>
      <c r="J32" s="14">
        <f>INDEX('元データ'!$A$2:$I$354,MATCH('損益計算書'!$A32,'元データ'!$A$2:$A$354,0),MATCH('損益計算書'!J$1,'元データ'!$A$2:$I$2,0))</f>
        <v>0</v>
      </c>
      <c r="K32" s="16">
        <f>INDEX('元データ'!$A$2:$I$354,MATCH('損益計算書'!$A32,'元データ'!$A$2:$A$354,0),MATCH('損益計算書'!K$1,'元データ'!$A$2:$I$2,0))</f>
        <v>0</v>
      </c>
    </row>
    <row r="33" spans="1:11" ht="13.5">
      <c r="A33" s="222" t="s">
        <v>1139</v>
      </c>
      <c r="B33" s="56" t="s">
        <v>944</v>
      </c>
      <c r="C33" s="14">
        <f>SUM(D33:K33)</f>
        <v>0</v>
      </c>
      <c r="D33" s="15">
        <f>INDEX('元データ'!$A$2:$I$354,MATCH('損益計算書'!$A33,'元データ'!$A$2:$A$354,0),MATCH('損益計算書'!D$1,'元データ'!$A$2:$I$2,0))</f>
        <v>0</v>
      </c>
      <c r="E33" s="14">
        <f>INDEX('元データ'!$A$2:$I$354,MATCH('損益計算書'!$A33,'元データ'!$A$2:$A$354,0),MATCH('損益計算書'!E$1,'元データ'!$A$2:$I$2,0))</f>
        <v>0</v>
      </c>
      <c r="F33" s="14">
        <f>INDEX('元データ'!$A$2:$I$354,MATCH('損益計算書'!$A33,'元データ'!$A$2:$A$354,0),MATCH('損益計算書'!F$1,'元データ'!$A$2:$I$2,0))</f>
        <v>0</v>
      </c>
      <c r="G33" s="14">
        <f>INDEX('元データ'!$A$2:$I$354,MATCH('損益計算書'!$A33,'元データ'!$A$2:$A$354,0),MATCH('損益計算書'!G$1,'元データ'!$A$2:$I$2,0))</f>
        <v>0</v>
      </c>
      <c r="H33" s="14">
        <f>INDEX('元データ'!$A$2:$I$354,MATCH('損益計算書'!$A33,'元データ'!$A$2:$A$354,0),MATCH('損益計算書'!H$1,'元データ'!$A$2:$I$2,0))</f>
        <v>0</v>
      </c>
      <c r="I33" s="14">
        <f>INDEX('元データ'!$A$2:$I$354,MATCH('損益計算書'!$A33,'元データ'!$A$2:$A$354,0),MATCH('損益計算書'!I$1,'元データ'!$A$2:$I$2,0))</f>
        <v>0</v>
      </c>
      <c r="J33" s="14">
        <f>INDEX('元データ'!$A$2:$I$354,MATCH('損益計算書'!$A33,'元データ'!$A$2:$A$354,0),MATCH('損益計算書'!J$1,'元データ'!$A$2:$I$2,0))</f>
        <v>0</v>
      </c>
      <c r="K33" s="16">
        <f>INDEX('元データ'!$A$2:$I$354,MATCH('損益計算書'!$A33,'元データ'!$A$2:$A$354,0),MATCH('損益計算書'!K$1,'元データ'!$A$2:$I$2,0))</f>
        <v>0</v>
      </c>
    </row>
    <row r="34" spans="1:11" ht="13.5">
      <c r="A34" s="222" t="s">
        <v>1140</v>
      </c>
      <c r="B34" s="55" t="s">
        <v>178</v>
      </c>
      <c r="C34" s="14">
        <f t="shared" si="2"/>
        <v>1712493</v>
      </c>
      <c r="D34" s="15">
        <f>INDEX('元データ'!$A$2:$I$354,MATCH('損益計算書'!$A34,'元データ'!$A$2:$A$354,0),MATCH('損益計算書'!D$1,'元データ'!$A$2:$I$2,0))</f>
        <v>1184749</v>
      </c>
      <c r="E34" s="14">
        <f>INDEX('元データ'!$A$2:$I$354,MATCH('損益計算書'!$A34,'元データ'!$A$2:$A$354,0),MATCH('損益計算書'!E$1,'元データ'!$A$2:$I$2,0))</f>
        <v>124188</v>
      </c>
      <c r="F34" s="14">
        <f>INDEX('元データ'!$A$2:$I$354,MATCH('損益計算書'!$A34,'元データ'!$A$2:$A$354,0),MATCH('損益計算書'!F$1,'元データ'!$A$2:$I$2,0))</f>
        <v>347011</v>
      </c>
      <c r="G34" s="14">
        <f>INDEX('元データ'!$A$2:$I$354,MATCH('損益計算書'!$A34,'元データ'!$A$2:$A$354,0),MATCH('損益計算書'!G$1,'元データ'!$A$2:$I$2,0))</f>
        <v>50349</v>
      </c>
      <c r="H34" s="14">
        <f>INDEX('元データ'!$A$2:$I$354,MATCH('損益計算書'!$A34,'元データ'!$A$2:$A$354,0),MATCH('損益計算書'!H$1,'元データ'!$A$2:$I$2,0))</f>
        <v>188</v>
      </c>
      <c r="I34" s="14">
        <f>INDEX('元データ'!$A$2:$I$354,MATCH('損益計算書'!$A34,'元データ'!$A$2:$A$354,0),MATCH('損益計算書'!I$1,'元データ'!$A$2:$I$2,0))</f>
        <v>5962</v>
      </c>
      <c r="J34" s="14">
        <f>INDEX('元データ'!$A$2:$I$354,MATCH('損益計算書'!$A34,'元データ'!$A$2:$A$354,0),MATCH('損益計算書'!J$1,'元データ'!$A$2:$I$2,0))</f>
        <v>46</v>
      </c>
      <c r="K34" s="16">
        <f>INDEX('元データ'!$A$2:$I$354,MATCH('損益計算書'!$A34,'元データ'!$A$2:$A$354,0),MATCH('損益計算書'!K$1,'元データ'!$A$2:$I$2,0))</f>
        <v>0</v>
      </c>
    </row>
    <row r="35" spans="1:11" ht="13.5">
      <c r="A35" s="222" t="s">
        <v>1141</v>
      </c>
      <c r="B35" s="56" t="s">
        <v>179</v>
      </c>
      <c r="C35" s="14">
        <f t="shared" si="2"/>
        <v>1646606</v>
      </c>
      <c r="D35" s="15">
        <f>INDEX('元データ'!$A$2:$I$354,MATCH('損益計算書'!$A35,'元データ'!$A$2:$A$354,0),MATCH('損益計算書'!D$1,'元データ'!$A$2:$I$2,0))</f>
        <v>1119277</v>
      </c>
      <c r="E35" s="14">
        <f>INDEX('元データ'!$A$2:$I$354,MATCH('損益計算書'!$A35,'元データ'!$A$2:$A$354,0),MATCH('損益計算書'!E$1,'元データ'!$A$2:$I$2,0))</f>
        <v>124188</v>
      </c>
      <c r="F35" s="14">
        <f>INDEX('元データ'!$A$2:$I$354,MATCH('損益計算書'!$A35,'元データ'!$A$2:$A$354,0),MATCH('損益計算書'!F$1,'元データ'!$A$2:$I$2,0))</f>
        <v>346823</v>
      </c>
      <c r="G35" s="14">
        <f>INDEX('元データ'!$A$2:$I$354,MATCH('損益計算書'!$A35,'元データ'!$A$2:$A$354,0),MATCH('損益計算書'!G$1,'元データ'!$A$2:$I$2,0))</f>
        <v>50198</v>
      </c>
      <c r="H35" s="14">
        <f>INDEX('元データ'!$A$2:$I$354,MATCH('損益計算書'!$A35,'元データ'!$A$2:$A$354,0),MATCH('損益計算書'!H$1,'元データ'!$A$2:$I$2,0))</f>
        <v>188</v>
      </c>
      <c r="I35" s="14">
        <f>INDEX('元データ'!$A$2:$I$354,MATCH('損益計算書'!$A35,'元データ'!$A$2:$A$354,0),MATCH('損益計算書'!I$1,'元データ'!$A$2:$I$2,0))</f>
        <v>5886</v>
      </c>
      <c r="J35" s="14">
        <f>INDEX('元データ'!$A$2:$I$354,MATCH('損益計算書'!$A35,'元データ'!$A$2:$A$354,0),MATCH('損益計算書'!J$1,'元データ'!$A$2:$I$2,0))</f>
        <v>46</v>
      </c>
      <c r="K35" s="16">
        <f>INDEX('元データ'!$A$2:$I$354,MATCH('損益計算書'!$A35,'元データ'!$A$2:$A$354,0),MATCH('損益計算書'!K$1,'元データ'!$A$2:$I$2,0))</f>
        <v>0</v>
      </c>
    </row>
    <row r="36" spans="1:11" ht="13.5">
      <c r="A36" s="222" t="s">
        <v>1142</v>
      </c>
      <c r="B36" s="56" t="s">
        <v>180</v>
      </c>
      <c r="C36" s="14">
        <f t="shared" si="2"/>
        <v>0</v>
      </c>
      <c r="D36" s="15">
        <f>INDEX('元データ'!$A$2:$I$354,MATCH('損益計算書'!$A36,'元データ'!$A$2:$A$354,0),MATCH('損益計算書'!D$1,'元データ'!$A$2:$I$2,0))</f>
        <v>0</v>
      </c>
      <c r="E36" s="14">
        <f>INDEX('元データ'!$A$2:$I$354,MATCH('損益計算書'!$A36,'元データ'!$A$2:$A$354,0),MATCH('損益計算書'!E$1,'元データ'!$A$2:$I$2,0))</f>
        <v>0</v>
      </c>
      <c r="F36" s="14">
        <f>INDEX('元データ'!$A$2:$I$354,MATCH('損益計算書'!$A36,'元データ'!$A$2:$A$354,0),MATCH('損益計算書'!F$1,'元データ'!$A$2:$I$2,0))</f>
        <v>0</v>
      </c>
      <c r="G36" s="14">
        <f>INDEX('元データ'!$A$2:$I$354,MATCH('損益計算書'!$A36,'元データ'!$A$2:$A$354,0),MATCH('損益計算書'!G$1,'元データ'!$A$2:$I$2,0))</f>
        <v>0</v>
      </c>
      <c r="H36" s="14">
        <f>INDEX('元データ'!$A$2:$I$354,MATCH('損益計算書'!$A36,'元データ'!$A$2:$A$354,0),MATCH('損益計算書'!H$1,'元データ'!$A$2:$I$2,0))</f>
        <v>0</v>
      </c>
      <c r="I36" s="14">
        <f>INDEX('元データ'!$A$2:$I$354,MATCH('損益計算書'!$A36,'元データ'!$A$2:$A$354,0),MATCH('損益計算書'!I$1,'元データ'!$A$2:$I$2,0))</f>
        <v>0</v>
      </c>
      <c r="J36" s="14">
        <f>INDEX('元データ'!$A$2:$I$354,MATCH('損益計算書'!$A36,'元データ'!$A$2:$A$354,0),MATCH('損益計算書'!J$1,'元データ'!$A$2:$I$2,0))</f>
        <v>0</v>
      </c>
      <c r="K36" s="16">
        <f>INDEX('元データ'!$A$2:$I$354,MATCH('損益計算書'!$A36,'元データ'!$A$2:$A$354,0),MATCH('損益計算書'!K$1,'元データ'!$A$2:$I$2,0))</f>
        <v>0</v>
      </c>
    </row>
    <row r="37" spans="1:11" ht="13.5">
      <c r="A37" s="222" t="s">
        <v>1143</v>
      </c>
      <c r="B37" s="56" t="s">
        <v>177</v>
      </c>
      <c r="C37" s="14">
        <f t="shared" si="2"/>
        <v>0</v>
      </c>
      <c r="D37" s="15">
        <f>INDEX('元データ'!$A$2:$I$354,MATCH('損益計算書'!$A37,'元データ'!$A$2:$A$354,0),MATCH('損益計算書'!D$1,'元データ'!$A$2:$I$2,0))</f>
        <v>0</v>
      </c>
      <c r="E37" s="14">
        <f>INDEX('元データ'!$A$2:$I$354,MATCH('損益計算書'!$A37,'元データ'!$A$2:$A$354,0),MATCH('損益計算書'!E$1,'元データ'!$A$2:$I$2,0))</f>
        <v>0</v>
      </c>
      <c r="F37" s="14">
        <f>INDEX('元データ'!$A$2:$I$354,MATCH('損益計算書'!$A37,'元データ'!$A$2:$A$354,0),MATCH('損益計算書'!F$1,'元データ'!$A$2:$I$2,0))</f>
        <v>0</v>
      </c>
      <c r="G37" s="14">
        <f>INDEX('元データ'!$A$2:$I$354,MATCH('損益計算書'!$A37,'元データ'!$A$2:$A$354,0),MATCH('損益計算書'!G$1,'元データ'!$A$2:$I$2,0))</f>
        <v>0</v>
      </c>
      <c r="H37" s="14">
        <f>INDEX('元データ'!$A$2:$I$354,MATCH('損益計算書'!$A37,'元データ'!$A$2:$A$354,0),MATCH('損益計算書'!H$1,'元データ'!$A$2:$I$2,0))</f>
        <v>0</v>
      </c>
      <c r="I37" s="14">
        <f>INDEX('元データ'!$A$2:$I$354,MATCH('損益計算書'!$A37,'元データ'!$A$2:$A$354,0),MATCH('損益計算書'!I$1,'元データ'!$A$2:$I$2,0))</f>
        <v>0</v>
      </c>
      <c r="J37" s="14">
        <f>INDEX('元データ'!$A$2:$I$354,MATCH('損益計算書'!$A37,'元データ'!$A$2:$A$354,0),MATCH('損益計算書'!J$1,'元データ'!$A$2:$I$2,0))</f>
        <v>0</v>
      </c>
      <c r="K37" s="16">
        <f>INDEX('元データ'!$A$2:$I$354,MATCH('損益計算書'!$A37,'元データ'!$A$2:$A$354,0),MATCH('損益計算書'!K$1,'元データ'!$A$2:$I$2,0))</f>
        <v>0</v>
      </c>
    </row>
    <row r="38" spans="1:11" ht="13.5">
      <c r="A38" s="222" t="s">
        <v>1144</v>
      </c>
      <c r="B38" s="56" t="s">
        <v>181</v>
      </c>
      <c r="C38" s="14">
        <f t="shared" si="2"/>
        <v>0</v>
      </c>
      <c r="D38" s="15">
        <f>INDEX('元データ'!$A$2:$I$354,MATCH('損益計算書'!$A38,'元データ'!$A$2:$A$354,0),MATCH('損益計算書'!D$1,'元データ'!$A$2:$I$2,0))</f>
        <v>0</v>
      </c>
      <c r="E38" s="14">
        <f>INDEX('元データ'!$A$2:$I$354,MATCH('損益計算書'!$A38,'元データ'!$A$2:$A$354,0),MATCH('損益計算書'!E$1,'元データ'!$A$2:$I$2,0))</f>
        <v>0</v>
      </c>
      <c r="F38" s="14">
        <f>INDEX('元データ'!$A$2:$I$354,MATCH('損益計算書'!$A38,'元データ'!$A$2:$A$354,0),MATCH('損益計算書'!F$1,'元データ'!$A$2:$I$2,0))</f>
        <v>0</v>
      </c>
      <c r="G38" s="14">
        <f>INDEX('元データ'!$A$2:$I$354,MATCH('損益計算書'!$A38,'元データ'!$A$2:$A$354,0),MATCH('損益計算書'!G$1,'元データ'!$A$2:$I$2,0))</f>
        <v>0</v>
      </c>
      <c r="H38" s="14">
        <f>INDEX('元データ'!$A$2:$I$354,MATCH('損益計算書'!$A38,'元データ'!$A$2:$A$354,0),MATCH('損益計算書'!H$1,'元データ'!$A$2:$I$2,0))</f>
        <v>0</v>
      </c>
      <c r="I38" s="14">
        <f>INDEX('元データ'!$A$2:$I$354,MATCH('損益計算書'!$A38,'元データ'!$A$2:$A$354,0),MATCH('損益計算書'!I$1,'元データ'!$A$2:$I$2,0))</f>
        <v>0</v>
      </c>
      <c r="J38" s="14">
        <f>INDEX('元データ'!$A$2:$I$354,MATCH('損益計算書'!$A38,'元データ'!$A$2:$A$354,0),MATCH('損益計算書'!J$1,'元データ'!$A$2:$I$2,0))</f>
        <v>0</v>
      </c>
      <c r="K38" s="16">
        <f>INDEX('元データ'!$A$2:$I$354,MATCH('損益計算書'!$A38,'元データ'!$A$2:$A$354,0),MATCH('損益計算書'!K$1,'元データ'!$A$2:$I$2,0))</f>
        <v>0</v>
      </c>
    </row>
    <row r="39" spans="1:11" ht="13.5">
      <c r="A39" s="222" t="s">
        <v>1145</v>
      </c>
      <c r="B39" s="59" t="s">
        <v>182</v>
      </c>
      <c r="C39" s="30">
        <f t="shared" si="2"/>
        <v>65887</v>
      </c>
      <c r="D39" s="31">
        <f>INDEX('元データ'!$A$2:$I$354,MATCH('損益計算書'!$A39,'元データ'!$A$2:$A$354,0),MATCH('損益計算書'!D$1,'元データ'!$A$2:$I$2,0))</f>
        <v>65472</v>
      </c>
      <c r="E39" s="30">
        <f>INDEX('元データ'!$A$2:$I$354,MATCH('損益計算書'!$A39,'元データ'!$A$2:$A$354,0),MATCH('損益計算書'!E$1,'元データ'!$A$2:$I$2,0))</f>
        <v>0</v>
      </c>
      <c r="F39" s="30">
        <f>INDEX('元データ'!$A$2:$I$354,MATCH('損益計算書'!$A39,'元データ'!$A$2:$A$354,0),MATCH('損益計算書'!F$1,'元データ'!$A$2:$I$2,0))</f>
        <v>188</v>
      </c>
      <c r="G39" s="30">
        <f>INDEX('元データ'!$A$2:$I$354,MATCH('損益計算書'!$A39,'元データ'!$A$2:$A$354,0),MATCH('損益計算書'!G$1,'元データ'!$A$2:$I$2,0))</f>
        <v>151</v>
      </c>
      <c r="H39" s="30">
        <f>INDEX('元データ'!$A$2:$I$354,MATCH('損益計算書'!$A39,'元データ'!$A$2:$A$354,0),MATCH('損益計算書'!H$1,'元データ'!$A$2:$I$2,0))</f>
        <v>0</v>
      </c>
      <c r="I39" s="30">
        <f>INDEX('元データ'!$A$2:$I$354,MATCH('損益計算書'!$A39,'元データ'!$A$2:$A$354,0),MATCH('損益計算書'!I$1,'元データ'!$A$2:$I$2,0))</f>
        <v>76</v>
      </c>
      <c r="J39" s="30">
        <f>INDEX('元データ'!$A$2:$I$354,MATCH('損益計算書'!$A39,'元データ'!$A$2:$A$354,0),MATCH('損益計算書'!J$1,'元データ'!$A$2:$I$2,0))</f>
        <v>0</v>
      </c>
      <c r="K39" s="32">
        <f>INDEX('元データ'!$A$2:$I$354,MATCH('損益計算書'!$A39,'元データ'!$A$2:$A$354,0),MATCH('損益計算書'!K$1,'元データ'!$A$2:$I$2,0))</f>
        <v>0</v>
      </c>
    </row>
    <row r="40" spans="1:11" ht="13.5">
      <c r="A40" s="222" t="s">
        <v>1146</v>
      </c>
      <c r="B40" s="60" t="s">
        <v>195</v>
      </c>
      <c r="C40" s="33">
        <f t="shared" si="2"/>
        <v>1855692</v>
      </c>
      <c r="D40" s="34">
        <f>INDEX('元データ'!$A$2:$I$354,MATCH('損益計算書'!$A40,'元データ'!$A$2:$A$354,0),MATCH('損益計算書'!D$1,'元データ'!$A$2:$I$2,0))</f>
        <v>1344844</v>
      </c>
      <c r="E40" s="33">
        <f>INDEX('元データ'!$A$2:$I$354,MATCH('損益計算書'!$A40,'元データ'!$A$2:$A$354,0),MATCH('損益計算書'!E$1,'元データ'!$A$2:$I$2,0))</f>
        <v>73086</v>
      </c>
      <c r="F40" s="33">
        <f>INDEX('元データ'!$A$2:$I$354,MATCH('損益計算書'!$A40,'元データ'!$A$2:$A$354,0),MATCH('損益計算書'!F$1,'元データ'!$A$2:$I$2,0))</f>
        <v>405105</v>
      </c>
      <c r="G40" s="33">
        <f>INDEX('元データ'!$A$2:$I$354,MATCH('損益計算書'!$A40,'元データ'!$A$2:$A$354,0),MATCH('損益計算書'!G$1,'元データ'!$A$2:$I$2,0))</f>
        <v>32657</v>
      </c>
      <c r="H40" s="33">
        <f>INDEX('元データ'!$A$2:$I$354,MATCH('損益計算書'!$A40,'元データ'!$A$2:$A$354,0),MATCH('損益計算書'!H$1,'元データ'!$A$2:$I$2,0))</f>
        <v>0</v>
      </c>
      <c r="I40" s="33">
        <f>INDEX('元データ'!$A$2:$I$354,MATCH('損益計算書'!$A40,'元データ'!$A$2:$A$354,0),MATCH('損益計算書'!I$1,'元データ'!$A$2:$I$2,0))</f>
        <v>0</v>
      </c>
      <c r="J40" s="33">
        <f>INDEX('元データ'!$A$2:$I$354,MATCH('損益計算書'!$A40,'元データ'!$A$2:$A$354,0),MATCH('損益計算書'!J$1,'元データ'!$A$2:$I$2,0))</f>
        <v>0</v>
      </c>
      <c r="K40" s="35">
        <f>INDEX('元データ'!$A$2:$I$354,MATCH('損益計算書'!$A40,'元データ'!$A$2:$A$354,0),MATCH('損益計算書'!K$1,'元データ'!$A$2:$I$2,0))</f>
        <v>0</v>
      </c>
    </row>
    <row r="41" spans="1:11" ht="13.5">
      <c r="A41" s="222" t="s">
        <v>1147</v>
      </c>
      <c r="B41" s="60" t="s">
        <v>196</v>
      </c>
      <c r="C41" s="33">
        <f t="shared" si="2"/>
        <v>4320</v>
      </c>
      <c r="D41" s="34">
        <f>INDEX('元データ'!$A$2:$I$354,MATCH('損益計算書'!$A41,'元データ'!$A$2:$A$354,0),MATCH('損益計算書'!D$1,'元データ'!$A$2:$I$2,0))</f>
        <v>0</v>
      </c>
      <c r="E41" s="33">
        <f>INDEX('元データ'!$A$2:$I$354,MATCH('損益計算書'!$A41,'元データ'!$A$2:$A$354,0),MATCH('損益計算書'!E$1,'元データ'!$A$2:$I$2,0))</f>
        <v>0</v>
      </c>
      <c r="F41" s="33">
        <f>INDEX('元データ'!$A$2:$I$354,MATCH('損益計算書'!$A41,'元データ'!$A$2:$A$354,0),MATCH('損益計算書'!F$1,'元データ'!$A$2:$I$2,0))</f>
        <v>0</v>
      </c>
      <c r="G41" s="33">
        <f>INDEX('元データ'!$A$2:$I$354,MATCH('損益計算書'!$A41,'元データ'!$A$2:$A$354,0),MATCH('損益計算書'!G$1,'元データ'!$A$2:$I$2,0))</f>
        <v>0</v>
      </c>
      <c r="H41" s="33">
        <f>INDEX('元データ'!$A$2:$I$354,MATCH('損益計算書'!$A41,'元データ'!$A$2:$A$354,0),MATCH('損益計算書'!H$1,'元データ'!$A$2:$I$2,0))</f>
        <v>109</v>
      </c>
      <c r="I41" s="33">
        <f>INDEX('元データ'!$A$2:$I$354,MATCH('損益計算書'!$A41,'元データ'!$A$2:$A$354,0),MATCH('損益計算書'!I$1,'元データ'!$A$2:$I$2,0))</f>
        <v>1883</v>
      </c>
      <c r="J41" s="33">
        <f>INDEX('元データ'!$A$2:$I$354,MATCH('損益計算書'!$A41,'元データ'!$A$2:$A$354,0),MATCH('損益計算書'!J$1,'元データ'!$A$2:$I$2,0))</f>
        <v>210</v>
      </c>
      <c r="K41" s="35">
        <f>INDEX('元データ'!$A$2:$I$354,MATCH('損益計算書'!$A41,'元データ'!$A$2:$A$354,0),MATCH('損益計算書'!K$1,'元データ'!$A$2:$I$2,0))</f>
        <v>2118</v>
      </c>
    </row>
    <row r="42" spans="1:11" ht="13.5">
      <c r="A42" s="222" t="s">
        <v>1148</v>
      </c>
      <c r="B42" s="54" t="s">
        <v>197</v>
      </c>
      <c r="C42" s="14">
        <f t="shared" si="2"/>
        <v>0</v>
      </c>
      <c r="D42" s="15">
        <f>INDEX('元データ'!$A$2:$I$354,MATCH('損益計算書'!$A42,'元データ'!$A$2:$A$354,0),MATCH('損益計算書'!D$1,'元データ'!$A$2:$I$2,0))</f>
        <v>0</v>
      </c>
      <c r="E42" s="14">
        <f>INDEX('元データ'!$A$2:$I$354,MATCH('損益計算書'!$A42,'元データ'!$A$2:$A$354,0),MATCH('損益計算書'!E$1,'元データ'!$A$2:$I$2,0))</f>
        <v>0</v>
      </c>
      <c r="F42" s="14">
        <f>INDEX('元データ'!$A$2:$I$354,MATCH('損益計算書'!$A42,'元データ'!$A$2:$A$354,0),MATCH('損益計算書'!F$1,'元データ'!$A$2:$I$2,0))</f>
        <v>0</v>
      </c>
      <c r="G42" s="14">
        <f>INDEX('元データ'!$A$2:$I$354,MATCH('損益計算書'!$A42,'元データ'!$A$2:$A$354,0),MATCH('損益計算書'!G$1,'元データ'!$A$2:$I$2,0))</f>
        <v>0</v>
      </c>
      <c r="H42" s="14">
        <f>INDEX('元データ'!$A$2:$I$354,MATCH('損益計算書'!$A42,'元データ'!$A$2:$A$354,0),MATCH('損益計算書'!H$1,'元データ'!$A$2:$I$2,0))</f>
        <v>0</v>
      </c>
      <c r="I42" s="14">
        <f>INDEX('元データ'!$A$2:$I$354,MATCH('損益計算書'!$A42,'元データ'!$A$2:$A$354,0),MATCH('損益計算書'!I$1,'元データ'!$A$2:$I$2,0))</f>
        <v>0</v>
      </c>
      <c r="J42" s="14">
        <f>INDEX('元データ'!$A$2:$I$354,MATCH('損益計算書'!$A42,'元データ'!$A$2:$A$354,0),MATCH('損益計算書'!J$1,'元データ'!$A$2:$I$2,0))</f>
        <v>0</v>
      </c>
      <c r="K42" s="16">
        <f>INDEX('元データ'!$A$2:$I$354,MATCH('損益計算書'!$A42,'元データ'!$A$2:$A$354,0),MATCH('損益計算書'!K$1,'元データ'!$A$2:$I$2,0))</f>
        <v>0</v>
      </c>
    </row>
    <row r="43" spans="1:11" ht="13.5">
      <c r="A43" s="222" t="s">
        <v>1149</v>
      </c>
      <c r="B43" s="55" t="s">
        <v>183</v>
      </c>
      <c r="C43" s="14">
        <f t="shared" si="2"/>
        <v>0</v>
      </c>
      <c r="D43" s="15">
        <f>INDEX('元データ'!$A$2:$I$354,MATCH('損益計算書'!$A43,'元データ'!$A$2:$A$354,0),MATCH('損益計算書'!D$1,'元データ'!$A$2:$I$2,0))</f>
        <v>0</v>
      </c>
      <c r="E43" s="14">
        <f>INDEX('元データ'!$A$2:$I$354,MATCH('損益計算書'!$A43,'元データ'!$A$2:$A$354,0),MATCH('損益計算書'!E$1,'元データ'!$A$2:$I$2,0))</f>
        <v>0</v>
      </c>
      <c r="F43" s="14">
        <f>INDEX('元データ'!$A$2:$I$354,MATCH('損益計算書'!$A43,'元データ'!$A$2:$A$354,0),MATCH('損益計算書'!F$1,'元データ'!$A$2:$I$2,0))</f>
        <v>0</v>
      </c>
      <c r="G43" s="14">
        <f>INDEX('元データ'!$A$2:$I$354,MATCH('損益計算書'!$A43,'元データ'!$A$2:$A$354,0),MATCH('損益計算書'!G$1,'元データ'!$A$2:$I$2,0))</f>
        <v>0</v>
      </c>
      <c r="H43" s="14">
        <f>INDEX('元データ'!$A$2:$I$354,MATCH('損益計算書'!$A43,'元データ'!$A$2:$A$354,0),MATCH('損益計算書'!H$1,'元データ'!$A$2:$I$2,0))</f>
        <v>0</v>
      </c>
      <c r="I43" s="14">
        <f>INDEX('元データ'!$A$2:$I$354,MATCH('損益計算書'!$A43,'元データ'!$A$2:$A$354,0),MATCH('損益計算書'!I$1,'元データ'!$A$2:$I$2,0))</f>
        <v>0</v>
      </c>
      <c r="J43" s="14">
        <f>INDEX('元データ'!$A$2:$I$354,MATCH('損益計算書'!$A43,'元データ'!$A$2:$A$354,0),MATCH('損益計算書'!J$1,'元データ'!$A$2:$I$2,0))</f>
        <v>0</v>
      </c>
      <c r="K43" s="16">
        <f>INDEX('元データ'!$A$2:$I$354,MATCH('損益計算書'!$A43,'元データ'!$A$2:$A$354,0),MATCH('損益計算書'!K$1,'元データ'!$A$2:$I$2,0))</f>
        <v>0</v>
      </c>
    </row>
    <row r="44" spans="1:11" ht="13.5">
      <c r="A44" s="222" t="s">
        <v>1150</v>
      </c>
      <c r="B44" s="55" t="s">
        <v>184</v>
      </c>
      <c r="C44" s="14">
        <f t="shared" si="2"/>
        <v>0</v>
      </c>
      <c r="D44" s="15">
        <f>INDEX('元データ'!$A$2:$I$354,MATCH('損益計算書'!$A44,'元データ'!$A$2:$A$354,0),MATCH('損益計算書'!D$1,'元データ'!$A$2:$I$2,0))</f>
        <v>0</v>
      </c>
      <c r="E44" s="14">
        <f>INDEX('元データ'!$A$2:$I$354,MATCH('損益計算書'!$A44,'元データ'!$A$2:$A$354,0),MATCH('損益計算書'!E$1,'元データ'!$A$2:$I$2,0))</f>
        <v>0</v>
      </c>
      <c r="F44" s="14">
        <f>INDEX('元データ'!$A$2:$I$354,MATCH('損益計算書'!$A44,'元データ'!$A$2:$A$354,0),MATCH('損益計算書'!F$1,'元データ'!$A$2:$I$2,0))</f>
        <v>0</v>
      </c>
      <c r="G44" s="14">
        <f>INDEX('元データ'!$A$2:$I$354,MATCH('損益計算書'!$A44,'元データ'!$A$2:$A$354,0),MATCH('損益計算書'!G$1,'元データ'!$A$2:$I$2,0))</f>
        <v>0</v>
      </c>
      <c r="H44" s="14">
        <f>INDEX('元データ'!$A$2:$I$354,MATCH('損益計算書'!$A44,'元データ'!$A$2:$A$354,0),MATCH('損益計算書'!H$1,'元データ'!$A$2:$I$2,0))</f>
        <v>0</v>
      </c>
      <c r="I44" s="14">
        <f>INDEX('元データ'!$A$2:$I$354,MATCH('損益計算書'!$A44,'元データ'!$A$2:$A$354,0),MATCH('損益計算書'!I$1,'元データ'!$A$2:$I$2,0))</f>
        <v>0</v>
      </c>
      <c r="J44" s="14">
        <f>INDEX('元データ'!$A$2:$I$354,MATCH('損益計算書'!$A44,'元データ'!$A$2:$A$354,0),MATCH('損益計算書'!J$1,'元データ'!$A$2:$I$2,0))</f>
        <v>0</v>
      </c>
      <c r="K44" s="16">
        <f>INDEX('元データ'!$A$2:$I$354,MATCH('損益計算書'!$A44,'元データ'!$A$2:$A$354,0),MATCH('損益計算書'!K$1,'元データ'!$A$2:$I$2,0))</f>
        <v>0</v>
      </c>
    </row>
    <row r="45" spans="1:11" ht="13.5">
      <c r="A45" s="222" t="s">
        <v>1151</v>
      </c>
      <c r="B45" s="55" t="s">
        <v>185</v>
      </c>
      <c r="C45" s="14">
        <f t="shared" si="2"/>
        <v>0</v>
      </c>
      <c r="D45" s="15">
        <f>INDEX('元データ'!$A$2:$I$354,MATCH('損益計算書'!$A45,'元データ'!$A$2:$A$354,0),MATCH('損益計算書'!D$1,'元データ'!$A$2:$I$2,0))</f>
        <v>0</v>
      </c>
      <c r="E45" s="14">
        <f>INDEX('元データ'!$A$2:$I$354,MATCH('損益計算書'!$A45,'元データ'!$A$2:$A$354,0),MATCH('損益計算書'!E$1,'元データ'!$A$2:$I$2,0))</f>
        <v>0</v>
      </c>
      <c r="F45" s="14">
        <f>INDEX('元データ'!$A$2:$I$354,MATCH('損益計算書'!$A45,'元データ'!$A$2:$A$354,0),MATCH('損益計算書'!F$1,'元データ'!$A$2:$I$2,0))</f>
        <v>0</v>
      </c>
      <c r="G45" s="14">
        <f>INDEX('元データ'!$A$2:$I$354,MATCH('損益計算書'!$A45,'元データ'!$A$2:$A$354,0),MATCH('損益計算書'!G$1,'元データ'!$A$2:$I$2,0))</f>
        <v>0</v>
      </c>
      <c r="H45" s="14">
        <f>INDEX('元データ'!$A$2:$I$354,MATCH('損益計算書'!$A45,'元データ'!$A$2:$A$354,0),MATCH('損益計算書'!H$1,'元データ'!$A$2:$I$2,0))</f>
        <v>0</v>
      </c>
      <c r="I45" s="14">
        <f>INDEX('元データ'!$A$2:$I$354,MATCH('損益計算書'!$A45,'元データ'!$A$2:$A$354,0),MATCH('損益計算書'!I$1,'元データ'!$A$2:$I$2,0))</f>
        <v>0</v>
      </c>
      <c r="J45" s="14">
        <f>INDEX('元データ'!$A$2:$I$354,MATCH('損益計算書'!$A45,'元データ'!$A$2:$A$354,0),MATCH('損益計算書'!J$1,'元データ'!$A$2:$I$2,0))</f>
        <v>0</v>
      </c>
      <c r="K45" s="16">
        <f>INDEX('元データ'!$A$2:$I$354,MATCH('損益計算書'!$A45,'元データ'!$A$2:$A$354,0),MATCH('損益計算書'!K$1,'元データ'!$A$2:$I$2,0))</f>
        <v>0</v>
      </c>
    </row>
    <row r="46" spans="1:11" ht="13.5">
      <c r="A46" s="222" t="s">
        <v>1152</v>
      </c>
      <c r="B46" s="58" t="s">
        <v>198</v>
      </c>
      <c r="C46" s="27">
        <f t="shared" si="2"/>
        <v>53413</v>
      </c>
      <c r="D46" s="28">
        <f>INDEX('元データ'!$A$2:$I$354,MATCH('損益計算書'!$A46,'元データ'!$A$2:$A$354,0),MATCH('損益計算書'!D$1,'元データ'!$A$2:$I$2,0))</f>
        <v>33024</v>
      </c>
      <c r="E46" s="27">
        <f>INDEX('元データ'!$A$2:$I$354,MATCH('損益計算書'!$A46,'元データ'!$A$2:$A$354,0),MATCH('損益計算書'!E$1,'元データ'!$A$2:$I$2,0))</f>
        <v>5007</v>
      </c>
      <c r="F46" s="27">
        <f>INDEX('元データ'!$A$2:$I$354,MATCH('損益計算書'!$A46,'元データ'!$A$2:$A$354,0),MATCH('損益計算書'!F$1,'元データ'!$A$2:$I$2,0))</f>
        <v>12802</v>
      </c>
      <c r="G46" s="27">
        <f>INDEX('元データ'!$A$2:$I$354,MATCH('損益計算書'!$A46,'元データ'!$A$2:$A$354,0),MATCH('損益計算書'!G$1,'元データ'!$A$2:$I$2,0))</f>
        <v>1811</v>
      </c>
      <c r="H46" s="27">
        <f>INDEX('元データ'!$A$2:$I$354,MATCH('損益計算書'!$A46,'元データ'!$A$2:$A$354,0),MATCH('損益計算書'!H$1,'元データ'!$A$2:$I$2,0))</f>
        <v>0</v>
      </c>
      <c r="I46" s="27">
        <f>INDEX('元データ'!$A$2:$I$354,MATCH('損益計算書'!$A46,'元データ'!$A$2:$A$354,0),MATCH('損益計算書'!I$1,'元データ'!$A$2:$I$2,0))</f>
        <v>387</v>
      </c>
      <c r="J46" s="27">
        <f>INDEX('元データ'!$A$2:$I$354,MATCH('損益計算書'!$A46,'元データ'!$A$2:$A$354,0),MATCH('損益計算書'!J$1,'元データ'!$A$2:$I$2,0))</f>
        <v>0</v>
      </c>
      <c r="K46" s="29">
        <f>INDEX('元データ'!$A$2:$I$354,MATCH('損益計算書'!$A46,'元データ'!$A$2:$A$354,0),MATCH('損益計算書'!K$1,'元データ'!$A$2:$I$2,0))</f>
        <v>382</v>
      </c>
    </row>
    <row r="47" spans="1:11" ht="13.5">
      <c r="A47" s="222" t="s">
        <v>1153</v>
      </c>
      <c r="B47" s="55" t="s">
        <v>21</v>
      </c>
      <c r="C47" s="14">
        <f t="shared" si="2"/>
        <v>0</v>
      </c>
      <c r="D47" s="15">
        <f>INDEX('元データ'!$A$2:$I$354,MATCH('損益計算書'!$A47,'元データ'!$A$2:$A$354,0),MATCH('損益計算書'!D$1,'元データ'!$A$2:$I$2,0))</f>
        <v>0</v>
      </c>
      <c r="E47" s="14">
        <f>INDEX('元データ'!$A$2:$I$354,MATCH('損益計算書'!$A47,'元データ'!$A$2:$A$354,0),MATCH('損益計算書'!E$1,'元データ'!$A$2:$I$2,0))</f>
        <v>0</v>
      </c>
      <c r="F47" s="14">
        <f>INDEX('元データ'!$A$2:$I$354,MATCH('損益計算書'!$A47,'元データ'!$A$2:$A$354,0),MATCH('損益計算書'!F$1,'元データ'!$A$2:$I$2,0))</f>
        <v>0</v>
      </c>
      <c r="G47" s="14">
        <f>INDEX('元データ'!$A$2:$I$354,MATCH('損益計算書'!$A47,'元データ'!$A$2:$A$354,0),MATCH('損益計算書'!G$1,'元データ'!$A$2:$I$2,0))</f>
        <v>0</v>
      </c>
      <c r="H47" s="14">
        <f>INDEX('元データ'!$A$2:$I$354,MATCH('損益計算書'!$A47,'元データ'!$A$2:$A$354,0),MATCH('損益計算書'!H$1,'元データ'!$A$2:$I$2,0))</f>
        <v>0</v>
      </c>
      <c r="I47" s="14">
        <f>INDEX('元データ'!$A$2:$I$354,MATCH('損益計算書'!$A47,'元データ'!$A$2:$A$354,0),MATCH('損益計算書'!I$1,'元データ'!$A$2:$I$2,0))</f>
        <v>0</v>
      </c>
      <c r="J47" s="14">
        <f>INDEX('元データ'!$A$2:$I$354,MATCH('損益計算書'!$A47,'元データ'!$A$2:$A$354,0),MATCH('損益計算書'!J$1,'元データ'!$A$2:$I$2,0))</f>
        <v>0</v>
      </c>
      <c r="K47" s="16">
        <f>INDEX('元データ'!$A$2:$I$354,MATCH('損益計算書'!$A47,'元データ'!$A$2:$A$354,0),MATCH('損益計算書'!K$1,'元データ'!$A$2:$I$2,0))</f>
        <v>0</v>
      </c>
    </row>
    <row r="48" spans="1:11" ht="13.5">
      <c r="A48" s="222" t="s">
        <v>1154</v>
      </c>
      <c r="B48" s="61" t="s">
        <v>22</v>
      </c>
      <c r="C48" s="30">
        <f t="shared" si="2"/>
        <v>53413</v>
      </c>
      <c r="D48" s="31">
        <f>INDEX('元データ'!$A$2:$I$354,MATCH('損益計算書'!$A48,'元データ'!$A$2:$A$354,0),MATCH('損益計算書'!D$1,'元データ'!$A$2:$I$2,0))</f>
        <v>33024</v>
      </c>
      <c r="E48" s="30">
        <f>INDEX('元データ'!$A$2:$I$354,MATCH('損益計算書'!$A48,'元データ'!$A$2:$A$354,0),MATCH('損益計算書'!E$1,'元データ'!$A$2:$I$2,0))</f>
        <v>5007</v>
      </c>
      <c r="F48" s="30">
        <f>INDEX('元データ'!$A$2:$I$354,MATCH('損益計算書'!$A48,'元データ'!$A$2:$A$354,0),MATCH('損益計算書'!F$1,'元データ'!$A$2:$I$2,0))</f>
        <v>12802</v>
      </c>
      <c r="G48" s="30">
        <f>INDEX('元データ'!$A$2:$I$354,MATCH('損益計算書'!$A48,'元データ'!$A$2:$A$354,0),MATCH('損益計算書'!G$1,'元データ'!$A$2:$I$2,0))</f>
        <v>1811</v>
      </c>
      <c r="H48" s="30">
        <f>INDEX('元データ'!$A$2:$I$354,MATCH('損益計算書'!$A48,'元データ'!$A$2:$A$354,0),MATCH('損益計算書'!H$1,'元データ'!$A$2:$I$2,0))</f>
        <v>0</v>
      </c>
      <c r="I48" s="30">
        <f>INDEX('元データ'!$A$2:$I$354,MATCH('損益計算書'!$A48,'元データ'!$A$2:$A$354,0),MATCH('損益計算書'!I$1,'元データ'!$A$2:$I$2,0))</f>
        <v>387</v>
      </c>
      <c r="J48" s="30">
        <f>INDEX('元データ'!$A$2:$I$354,MATCH('損益計算書'!$A48,'元データ'!$A$2:$A$354,0),MATCH('損益計算書'!J$1,'元データ'!$A$2:$I$2,0))</f>
        <v>0</v>
      </c>
      <c r="K48" s="32">
        <f>INDEX('元データ'!$A$2:$I$354,MATCH('損益計算書'!$A48,'元データ'!$A$2:$A$354,0),MATCH('損益計算書'!K$1,'元データ'!$A$2:$I$2,0))</f>
        <v>382</v>
      </c>
    </row>
    <row r="49" spans="1:11" ht="13.5">
      <c r="A49" s="222" t="s">
        <v>1155</v>
      </c>
      <c r="B49" s="54" t="s">
        <v>199</v>
      </c>
      <c r="C49" s="14">
        <f t="shared" si="2"/>
        <v>1803048</v>
      </c>
      <c r="D49" s="15">
        <f>INDEX('元データ'!$A$2:$I$354,MATCH('損益計算書'!$A49,'元データ'!$A$2:$A$354,0),MATCH('損益計算書'!D$1,'元データ'!$A$2:$I$2,0))</f>
        <v>1311820</v>
      </c>
      <c r="E49" s="14">
        <f>INDEX('元データ'!$A$2:$I$354,MATCH('損益計算書'!$A49,'元データ'!$A$2:$A$354,0),MATCH('損益計算書'!E$1,'元データ'!$A$2:$I$2,0))</f>
        <v>68079</v>
      </c>
      <c r="F49" s="14">
        <f>INDEX('元データ'!$A$2:$I$354,MATCH('損益計算書'!$A49,'元データ'!$A$2:$A$354,0),MATCH('損益計算書'!F$1,'元データ'!$A$2:$I$2,0))</f>
        <v>392303</v>
      </c>
      <c r="G49" s="14">
        <f>INDEX('元データ'!$A$2:$I$354,MATCH('損益計算書'!$A49,'元データ'!$A$2:$A$354,0),MATCH('損益計算書'!G$1,'元データ'!$A$2:$I$2,0))</f>
        <v>30846</v>
      </c>
      <c r="H49" s="14">
        <f>INDEX('元データ'!$A$2:$I$354,MATCH('損益計算書'!$A49,'元データ'!$A$2:$A$354,0),MATCH('損益計算書'!H$1,'元データ'!$A$2:$I$2,0))</f>
        <v>0</v>
      </c>
      <c r="I49" s="14">
        <f>INDEX('元データ'!$A$2:$I$354,MATCH('損益計算書'!$A49,'元データ'!$A$2:$A$354,0),MATCH('損益計算書'!I$1,'元データ'!$A$2:$I$2,0))</f>
        <v>0</v>
      </c>
      <c r="J49" s="14">
        <f>INDEX('元データ'!$A$2:$I$354,MATCH('損益計算書'!$A49,'元データ'!$A$2:$A$354,0),MATCH('損益計算書'!J$1,'元データ'!$A$2:$I$2,0))</f>
        <v>0</v>
      </c>
      <c r="K49" s="16">
        <f>INDEX('元データ'!$A$2:$I$354,MATCH('損益計算書'!$A49,'元データ'!$A$2:$A$354,0),MATCH('損益計算書'!K$1,'元データ'!$A$2:$I$2,0))</f>
        <v>0</v>
      </c>
    </row>
    <row r="50" spans="1:11" ht="13.5">
      <c r="A50" s="222" t="s">
        <v>1156</v>
      </c>
      <c r="B50" s="60" t="s">
        <v>200</v>
      </c>
      <c r="C50" s="33">
        <f t="shared" si="2"/>
        <v>5089</v>
      </c>
      <c r="D50" s="34">
        <f>INDEX('元データ'!$A$2:$I$354,MATCH('損益計算書'!$A50,'元データ'!$A$2:$A$354,0),MATCH('損益計算書'!D$1,'元データ'!$A$2:$I$2,0))</f>
        <v>0</v>
      </c>
      <c r="E50" s="33">
        <f>INDEX('元データ'!$A$2:$I$354,MATCH('損益計算書'!$A50,'元データ'!$A$2:$A$354,0),MATCH('損益計算書'!E$1,'元データ'!$A$2:$I$2,0))</f>
        <v>0</v>
      </c>
      <c r="F50" s="33">
        <f>INDEX('元データ'!$A$2:$I$354,MATCH('損益計算書'!$A50,'元データ'!$A$2:$A$354,0),MATCH('損益計算書'!F$1,'元データ'!$A$2:$I$2,0))</f>
        <v>0</v>
      </c>
      <c r="G50" s="33">
        <f>INDEX('元データ'!$A$2:$I$354,MATCH('損益計算書'!$A50,'元データ'!$A$2:$A$354,0),MATCH('損益計算書'!G$1,'元データ'!$A$2:$I$2,0))</f>
        <v>0</v>
      </c>
      <c r="H50" s="33">
        <f>INDEX('元データ'!$A$2:$I$354,MATCH('損益計算書'!$A50,'元データ'!$A$2:$A$354,0),MATCH('損益計算書'!H$1,'元データ'!$A$2:$I$2,0))</f>
        <v>109</v>
      </c>
      <c r="I50" s="33">
        <f>INDEX('元データ'!$A$2:$I$354,MATCH('損益計算書'!$A50,'元データ'!$A$2:$A$354,0),MATCH('損益計算書'!I$1,'元データ'!$A$2:$I$2,0))</f>
        <v>2270</v>
      </c>
      <c r="J50" s="33">
        <f>INDEX('元データ'!$A$2:$I$354,MATCH('損益計算書'!$A50,'元データ'!$A$2:$A$354,0),MATCH('損益計算書'!J$1,'元データ'!$A$2:$I$2,0))</f>
        <v>210</v>
      </c>
      <c r="K50" s="35">
        <f>INDEX('元データ'!$A$2:$I$354,MATCH('損益計算書'!$A50,'元データ'!$A$2:$A$354,0),MATCH('損益計算書'!K$1,'元データ'!$A$2:$I$2,0))</f>
        <v>2500</v>
      </c>
    </row>
    <row r="51" spans="2:11" ht="12.75" customHeight="1">
      <c r="B51" s="60" t="s">
        <v>201</v>
      </c>
      <c r="C51" s="33">
        <f>IF(C52&gt;0,C52,0)</f>
        <v>0</v>
      </c>
      <c r="D51" s="34">
        <f>IF(D52&gt;0,D52,0)</f>
        <v>259562</v>
      </c>
      <c r="E51" s="33">
        <f aca="true" t="shared" si="3" ref="E51:K51">IF(E52&gt;0,E52,0)</f>
        <v>769758</v>
      </c>
      <c r="F51" s="33">
        <f t="shared" si="3"/>
        <v>0</v>
      </c>
      <c r="G51" s="33">
        <f t="shared" si="3"/>
        <v>611346</v>
      </c>
      <c r="H51" s="33">
        <f t="shared" si="3"/>
        <v>3869</v>
      </c>
      <c r="I51" s="33">
        <f t="shared" si="3"/>
        <v>0</v>
      </c>
      <c r="J51" s="33">
        <f t="shared" si="3"/>
        <v>0</v>
      </c>
      <c r="K51" s="35">
        <f t="shared" si="3"/>
        <v>5499</v>
      </c>
    </row>
    <row r="52" spans="1:11" s="232" customFormat="1" ht="13.5" customHeight="1" hidden="1">
      <c r="A52" s="232" t="s">
        <v>1157</v>
      </c>
      <c r="B52" s="183"/>
      <c r="C52" s="184">
        <f>SUM(D52:K52)</f>
        <v>0</v>
      </c>
      <c r="D52" s="185">
        <f>INDEX('元データ'!$A$2:$I$354,MATCH('損益計算書'!$A52,'元データ'!$A$2:$A$354,0),MATCH('損益計算書'!D$1,'元データ'!$A$2:$I$2,0))</f>
        <v>259562</v>
      </c>
      <c r="E52" s="184">
        <f>INDEX('元データ'!$A$2:$I$354,MATCH('損益計算書'!$A52,'元データ'!$A$2:$A$354,0),MATCH('損益計算書'!E$1,'元データ'!$A$2:$I$2,0))</f>
        <v>769758</v>
      </c>
      <c r="F52" s="184">
        <f>INDEX('元データ'!$A$2:$I$354,MATCH('損益計算書'!$A52,'元データ'!$A$2:$A$354,0),MATCH('損益計算書'!F$1,'元データ'!$A$2:$I$2,0))</f>
        <v>-1613262</v>
      </c>
      <c r="G52" s="184">
        <f>INDEX('元データ'!$A$2:$I$354,MATCH('損益計算書'!$A52,'元データ'!$A$2:$A$354,0),MATCH('損益計算書'!G$1,'元データ'!$A$2:$I$2,0))</f>
        <v>611346</v>
      </c>
      <c r="H52" s="184">
        <f>INDEX('元データ'!$A$2:$I$354,MATCH('損益計算書'!$A52,'元データ'!$A$2:$A$354,0),MATCH('損益計算書'!H$1,'元データ'!$A$2:$I$2,0))</f>
        <v>3869</v>
      </c>
      <c r="I52" s="184">
        <f>INDEX('元データ'!$A$2:$I$354,MATCH('損益計算書'!$A52,'元データ'!$A$2:$A$354,0),MATCH('損益計算書'!I$1,'元データ'!$A$2:$I$2,0))</f>
        <v>-34840</v>
      </c>
      <c r="J52" s="184">
        <f>INDEX('元データ'!$A$2:$I$354,MATCH('損益計算書'!$A52,'元データ'!$A$2:$A$354,0),MATCH('損益計算書'!J$1,'元データ'!$A$2:$I$2,0))</f>
        <v>-1932</v>
      </c>
      <c r="K52" s="186">
        <f>INDEX('元データ'!$A$2:$I$354,MATCH('損益計算書'!$A52,'元データ'!$A$2:$A$354,0),MATCH('損益計算書'!K$1,'元データ'!$A$2:$I$2,0))</f>
        <v>5499</v>
      </c>
    </row>
    <row r="53" spans="2:11" ht="13.5" customHeight="1">
      <c r="B53" s="62" t="s">
        <v>186</v>
      </c>
      <c r="C53" s="33">
        <f>IF(C52&lt;0,C52,0)</f>
        <v>0</v>
      </c>
      <c r="D53" s="34">
        <f>IF(D52&lt;0,D52,0)</f>
        <v>0</v>
      </c>
      <c r="E53" s="33">
        <f aca="true" t="shared" si="4" ref="E53:K53">IF(E52&lt;0,E52,0)</f>
        <v>0</v>
      </c>
      <c r="F53" s="33">
        <f t="shared" si="4"/>
        <v>-1613262</v>
      </c>
      <c r="G53" s="33">
        <f t="shared" si="4"/>
        <v>0</v>
      </c>
      <c r="H53" s="33">
        <f t="shared" si="4"/>
        <v>0</v>
      </c>
      <c r="I53" s="33">
        <f t="shared" si="4"/>
        <v>-34840</v>
      </c>
      <c r="J53" s="33">
        <f t="shared" si="4"/>
        <v>-1932</v>
      </c>
      <c r="K53" s="35">
        <f t="shared" si="4"/>
        <v>0</v>
      </c>
    </row>
    <row r="54" spans="2:11" ht="15" customHeight="1">
      <c r="B54" s="62" t="s">
        <v>187</v>
      </c>
      <c r="C54" s="33">
        <f>IF(C55&gt;0,C55,0)</f>
        <v>1797959</v>
      </c>
      <c r="D54" s="34">
        <f>IF(D55&gt;0,D55,0)</f>
        <v>1571382</v>
      </c>
      <c r="E54" s="33">
        <f aca="true" t="shared" si="5" ref="E54:K54">IF(E55&gt;0,E55,0)</f>
        <v>837837</v>
      </c>
      <c r="F54" s="33">
        <f t="shared" si="5"/>
        <v>0</v>
      </c>
      <c r="G54" s="33">
        <f t="shared" si="5"/>
        <v>642192</v>
      </c>
      <c r="H54" s="33">
        <f t="shared" si="5"/>
        <v>3760</v>
      </c>
      <c r="I54" s="33">
        <f t="shared" si="5"/>
        <v>0</v>
      </c>
      <c r="J54" s="33">
        <f t="shared" si="5"/>
        <v>0</v>
      </c>
      <c r="K54" s="35">
        <f t="shared" si="5"/>
        <v>2999</v>
      </c>
    </row>
    <row r="55" spans="1:11" s="232" customFormat="1" ht="14.25" customHeight="1" hidden="1">
      <c r="A55" s="232" t="s">
        <v>1158</v>
      </c>
      <c r="B55" s="187"/>
      <c r="C55" s="184">
        <f>SUM(D55:K55)</f>
        <v>1797959</v>
      </c>
      <c r="D55" s="185">
        <f>INDEX('元データ'!$A$2:$I$354,MATCH('損益計算書'!$A55,'元データ'!$A$2:$A$354,0),MATCH('損益計算書'!D$1,'元データ'!$A$2:$I$2,0))</f>
        <v>1571382</v>
      </c>
      <c r="E55" s="184">
        <f>INDEX('元データ'!$A$2:$I$354,MATCH('損益計算書'!$A55,'元データ'!$A$2:$A$354,0),MATCH('損益計算書'!E$1,'元データ'!$A$2:$I$2,0))</f>
        <v>837837</v>
      </c>
      <c r="F55" s="184">
        <f>INDEX('元データ'!$A$2:$I$354,MATCH('損益計算書'!$A55,'元データ'!$A$2:$A$354,0),MATCH('損益計算書'!F$1,'元データ'!$A$2:$I$2,0))</f>
        <v>-1220959</v>
      </c>
      <c r="G55" s="184">
        <f>INDEX('元データ'!$A$2:$I$354,MATCH('損益計算書'!$A55,'元データ'!$A$2:$A$354,0),MATCH('損益計算書'!G$1,'元データ'!$A$2:$I$2,0))</f>
        <v>642192</v>
      </c>
      <c r="H55" s="184">
        <f>INDEX('元データ'!$A$2:$I$354,MATCH('損益計算書'!$A55,'元データ'!$A$2:$A$354,0),MATCH('損益計算書'!H$1,'元データ'!$A$2:$I$2,0))</f>
        <v>3760</v>
      </c>
      <c r="I55" s="184">
        <f>INDEX('元データ'!$A$2:$I$354,MATCH('損益計算書'!$A55,'元データ'!$A$2:$A$354,0),MATCH('損益計算書'!I$1,'元データ'!$A$2:$I$2,0))</f>
        <v>-37110</v>
      </c>
      <c r="J55" s="184">
        <f>INDEX('元データ'!$A$2:$I$354,MATCH('損益計算書'!$A55,'元データ'!$A$2:$A$354,0),MATCH('損益計算書'!J$1,'元データ'!$A$2:$I$2,0))</f>
        <v>-2142</v>
      </c>
      <c r="K55" s="186">
        <f>INDEX('元データ'!$A$2:$I$354,MATCH('損益計算書'!$A55,'元データ'!$A$2:$A$354,0),MATCH('損益計算書'!K$1,'元データ'!$A$2:$I$2,0))</f>
        <v>2999</v>
      </c>
    </row>
    <row r="56" spans="2:11" ht="13.5">
      <c r="B56" s="63" t="s">
        <v>188</v>
      </c>
      <c r="C56" s="17">
        <f>IF(C55&lt;0,C55,0)</f>
        <v>0</v>
      </c>
      <c r="D56" s="18">
        <f>IF(D55&lt;0,D55,0)</f>
        <v>0</v>
      </c>
      <c r="E56" s="17">
        <f aca="true" t="shared" si="6" ref="E56:K56">IF(E55&lt;0,E55,0)</f>
        <v>0</v>
      </c>
      <c r="F56" s="17">
        <f t="shared" si="6"/>
        <v>-1220959</v>
      </c>
      <c r="G56" s="17">
        <f t="shared" si="6"/>
        <v>0</v>
      </c>
      <c r="H56" s="17">
        <f t="shared" si="6"/>
        <v>0</v>
      </c>
      <c r="I56" s="17">
        <f t="shared" si="6"/>
        <v>-37110</v>
      </c>
      <c r="J56" s="17">
        <f t="shared" si="6"/>
        <v>-2142</v>
      </c>
      <c r="K56" s="19">
        <f t="shared" si="6"/>
        <v>0</v>
      </c>
    </row>
  </sheetData>
  <sheetProtection/>
  <mergeCells count="9">
    <mergeCell ref="D5:K5"/>
    <mergeCell ref="D6:D7"/>
    <mergeCell ref="E6:E7"/>
    <mergeCell ref="F6:F7"/>
    <mergeCell ref="G6:G7"/>
    <mergeCell ref="H6:H7"/>
    <mergeCell ref="I6:I7"/>
    <mergeCell ref="J6:J7"/>
    <mergeCell ref="K6:K7"/>
  </mergeCells>
  <printOptions/>
  <pageMargins left="0.31496062992125984" right="0.31496062992125984" top="0.7874015748031497" bottom="0.3937007874015748" header="0.5118110236220472" footer="0.5118110236220472"/>
  <pageSetup fitToHeight="1" fitToWidth="1" horizontalDpi="300" verticalDpi="300" orientation="landscape" paperSize="9" scale="83" r:id="rId3"/>
  <headerFooter alignWithMargins="0">
    <oddHeader>&amp;C&amp;14法適第７表　下水道事業会計決算の状況</oddHeader>
    <oddFooter>&amp;C- &amp;P 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GridLines="0" zoomScale="85" zoomScaleNormal="85" zoomScaleSheetLayoutView="85" workbookViewId="0" topLeftCell="B2">
      <selection activeCell="B2" sqref="B2"/>
    </sheetView>
  </sheetViews>
  <sheetFormatPr defaultColWidth="8.796875" defaultRowHeight="13.5" customHeight="1"/>
  <cols>
    <col min="1" max="1" width="9.19921875" style="222" hidden="1" customWidth="1"/>
    <col min="2" max="2" width="3.09765625" style="231" customWidth="1"/>
    <col min="3" max="3" width="14.09765625" style="231" customWidth="1"/>
    <col min="4" max="4" width="18.8984375" style="231" bestFit="1" customWidth="1"/>
    <col min="5" max="13" width="11.69921875" style="222" customWidth="1"/>
    <col min="14" max="16384" width="9" style="222" customWidth="1"/>
  </cols>
  <sheetData>
    <row r="1" spans="6:13" ht="14.25" customHeight="1" hidden="1">
      <c r="F1" s="222" t="s">
        <v>958</v>
      </c>
      <c r="G1" s="222" t="s">
        <v>613</v>
      </c>
      <c r="H1" s="222" t="s">
        <v>615</v>
      </c>
      <c r="I1" s="222" t="s">
        <v>617</v>
      </c>
      <c r="J1" s="222" t="s">
        <v>619</v>
      </c>
      <c r="K1" s="222" t="s">
        <v>621</v>
      </c>
      <c r="L1" s="222" t="s">
        <v>623</v>
      </c>
      <c r="M1" s="222" t="s">
        <v>625</v>
      </c>
    </row>
    <row r="2" s="231" customFormat="1" ht="13.5" customHeight="1">
      <c r="B2" s="231" t="s">
        <v>931</v>
      </c>
    </row>
    <row r="3" s="231" customFormat="1" ht="13.5" customHeight="1"/>
    <row r="4" spans="2:4" s="231" customFormat="1" ht="13.5" customHeight="1">
      <c r="B4" s="248" t="s">
        <v>260</v>
      </c>
      <c r="C4" s="248"/>
      <c r="D4" s="248"/>
    </row>
    <row r="5" spans="2:13" ht="13.5" customHeight="1">
      <c r="B5" s="37"/>
      <c r="C5" s="38"/>
      <c r="D5" s="8" t="s">
        <v>16</v>
      </c>
      <c r="E5" s="10"/>
      <c r="F5" s="317" t="s">
        <v>19</v>
      </c>
      <c r="G5" s="318"/>
      <c r="H5" s="318"/>
      <c r="I5" s="318"/>
      <c r="J5" s="318"/>
      <c r="K5" s="318"/>
      <c r="L5" s="318"/>
      <c r="M5" s="319"/>
    </row>
    <row r="6" spans="2:13" ht="13.5" customHeight="1">
      <c r="B6" s="39"/>
      <c r="C6" s="40"/>
      <c r="D6" s="41"/>
      <c r="E6" s="11" t="s">
        <v>23</v>
      </c>
      <c r="F6" s="320" t="s">
        <v>626</v>
      </c>
      <c r="G6" s="320" t="s">
        <v>627</v>
      </c>
      <c r="H6" s="320" t="s">
        <v>628</v>
      </c>
      <c r="I6" s="320" t="s">
        <v>629</v>
      </c>
      <c r="J6" s="320" t="s">
        <v>630</v>
      </c>
      <c r="K6" s="320" t="s">
        <v>631</v>
      </c>
      <c r="L6" s="320" t="s">
        <v>632</v>
      </c>
      <c r="M6" s="320" t="s">
        <v>633</v>
      </c>
    </row>
    <row r="7" spans="2:13" ht="13.5" customHeight="1">
      <c r="B7" s="42" t="s">
        <v>17</v>
      </c>
      <c r="C7" s="43"/>
      <c r="D7" s="44"/>
      <c r="E7" s="12"/>
      <c r="F7" s="321"/>
      <c r="G7" s="321"/>
      <c r="H7" s="321"/>
      <c r="I7" s="321"/>
      <c r="J7" s="321"/>
      <c r="K7" s="321"/>
      <c r="L7" s="321"/>
      <c r="M7" s="321"/>
    </row>
    <row r="8" spans="1:13" ht="13.5" customHeight="1">
      <c r="A8" s="222" t="s">
        <v>261</v>
      </c>
      <c r="B8" s="123"/>
      <c r="C8" s="120" t="s">
        <v>262</v>
      </c>
      <c r="D8" s="50" t="s">
        <v>43</v>
      </c>
      <c r="E8" s="282">
        <f aca="true" t="shared" si="0" ref="E8:E29">SUM(F8:M8)</f>
        <v>113844</v>
      </c>
      <c r="F8" s="21">
        <f>INDEX('元データ'!$A$2:$I$354,MATCH('費用構成表'!$A8,'元データ'!$A$2:$A$354,0),MATCH('費用構成表'!F$1,'元データ'!$A$2:$I$2,0))</f>
        <v>87757</v>
      </c>
      <c r="G8" s="20">
        <f>INDEX('元データ'!$A$2:$I$354,MATCH('費用構成表'!$A8,'元データ'!$A$2:$A$354,0),MATCH('費用構成表'!G$1,'元データ'!$A$2:$I$2,0))</f>
        <v>17467</v>
      </c>
      <c r="H8" s="20">
        <f>INDEX('元データ'!$A$2:$I$354,MATCH('費用構成表'!$A8,'元データ'!$A$2:$A$354,0),MATCH('費用構成表'!H$1,'元データ'!$A$2:$I$2,0))</f>
        <v>8620</v>
      </c>
      <c r="I8" s="20">
        <f>INDEX('元データ'!$A$2:$I$354,MATCH('費用構成表'!$A8,'元データ'!$A$2:$A$354,0),MATCH('費用構成表'!I$1,'元データ'!$A$2:$I$2,0))</f>
        <v>0</v>
      </c>
      <c r="J8" s="20">
        <f>INDEX('元データ'!$A$2:$I$354,MATCH('費用構成表'!$A8,'元データ'!$A$2:$A$354,0),MATCH('費用構成表'!J$1,'元データ'!$A$2:$I$2,0))</f>
        <v>0</v>
      </c>
      <c r="K8" s="20">
        <f>INDEX('元データ'!$A$2:$I$354,MATCH('費用構成表'!$A8,'元データ'!$A$2:$A$354,0),MATCH('費用構成表'!K$1,'元データ'!$A$2:$I$2,0))</f>
        <v>0</v>
      </c>
      <c r="L8" s="20">
        <f>INDEX('元データ'!$A$2:$I$354,MATCH('費用構成表'!$A8,'元データ'!$A$2:$A$354,0),MATCH('費用構成表'!L$1,'元データ'!$A$2:$I$2,0))</f>
        <v>0</v>
      </c>
      <c r="M8" s="22">
        <f>INDEX('元データ'!$A$2:$I$354,MATCH('費用構成表'!$A8,'元データ'!$A$2:$A$354,0),MATCH('費用構成表'!M$1,'元データ'!$A$2:$I$2,0))</f>
        <v>0</v>
      </c>
    </row>
    <row r="9" spans="1:13" ht="13.5" customHeight="1">
      <c r="A9" s="222" t="s">
        <v>1090</v>
      </c>
      <c r="B9" s="124"/>
      <c r="C9" s="49"/>
      <c r="D9" s="50" t="s">
        <v>44</v>
      </c>
      <c r="E9" s="263">
        <f t="shared" si="0"/>
        <v>55255</v>
      </c>
      <c r="F9" s="15">
        <f>INDEX('元データ'!$A$2:$I$354,MATCH('費用構成表'!$A9,'元データ'!$A$2:$A$354,0),MATCH('費用構成表'!F$1,'元データ'!$A$2:$I$2,0))</f>
        <v>42972</v>
      </c>
      <c r="G9" s="14">
        <f>INDEX('元データ'!$A$2:$I$354,MATCH('費用構成表'!$A9,'元データ'!$A$2:$A$354,0),MATCH('費用構成表'!G$1,'元データ'!$A$2:$I$2,0))</f>
        <v>8156</v>
      </c>
      <c r="H9" s="14">
        <f>INDEX('元データ'!$A$2:$I$354,MATCH('費用構成表'!$A9,'元データ'!$A$2:$A$354,0),MATCH('費用構成表'!H$1,'元データ'!$A$2:$I$2,0))</f>
        <v>4127</v>
      </c>
      <c r="I9" s="14">
        <f>INDEX('元データ'!$A$2:$I$354,MATCH('費用構成表'!$A9,'元データ'!$A$2:$A$354,0),MATCH('費用構成表'!I$1,'元データ'!$A$2:$I$2,0))</f>
        <v>0</v>
      </c>
      <c r="J9" s="14">
        <f>INDEX('元データ'!$A$2:$I$354,MATCH('費用構成表'!$A9,'元データ'!$A$2:$A$354,0),MATCH('費用構成表'!J$1,'元データ'!$A$2:$I$2,0))</f>
        <v>0</v>
      </c>
      <c r="K9" s="14">
        <f>INDEX('元データ'!$A$2:$I$354,MATCH('費用構成表'!$A9,'元データ'!$A$2:$A$354,0),MATCH('費用構成表'!K$1,'元データ'!$A$2:$I$2,0))</f>
        <v>0</v>
      </c>
      <c r="L9" s="14">
        <f>INDEX('元データ'!$A$2:$I$354,MATCH('費用構成表'!$A9,'元データ'!$A$2:$A$354,0),MATCH('費用構成表'!L$1,'元データ'!$A$2:$I$2,0))</f>
        <v>0</v>
      </c>
      <c r="M9" s="16">
        <f>INDEX('元データ'!$A$2:$I$354,MATCH('費用構成表'!$A9,'元データ'!$A$2:$A$354,0),MATCH('費用構成表'!M$1,'元データ'!$A$2:$I$2,0))</f>
        <v>0</v>
      </c>
    </row>
    <row r="10" spans="1:13" ht="13.5" customHeight="1">
      <c r="A10" s="222" t="s">
        <v>1091</v>
      </c>
      <c r="B10" s="124"/>
      <c r="C10" s="49"/>
      <c r="D10" s="50" t="s">
        <v>45</v>
      </c>
      <c r="E10" s="263">
        <f t="shared" si="0"/>
        <v>0</v>
      </c>
      <c r="F10" s="15">
        <f>INDEX('元データ'!$A$2:$I$354,MATCH('費用構成表'!$A10,'元データ'!$A$2:$A$354,0),MATCH('費用構成表'!F$1,'元データ'!$A$2:$I$2,0))</f>
        <v>0</v>
      </c>
      <c r="G10" s="14">
        <f>INDEX('元データ'!$A$2:$I$354,MATCH('費用構成表'!$A10,'元データ'!$A$2:$A$354,0),MATCH('費用構成表'!G$1,'元データ'!$A$2:$I$2,0))</f>
        <v>0</v>
      </c>
      <c r="H10" s="14">
        <f>INDEX('元データ'!$A$2:$I$354,MATCH('費用構成表'!$A10,'元データ'!$A$2:$A$354,0),MATCH('費用構成表'!H$1,'元データ'!$A$2:$I$2,0))</f>
        <v>0</v>
      </c>
      <c r="I10" s="14">
        <f>INDEX('元データ'!$A$2:$I$354,MATCH('費用構成表'!$A10,'元データ'!$A$2:$A$354,0),MATCH('費用構成表'!I$1,'元データ'!$A$2:$I$2,0))</f>
        <v>0</v>
      </c>
      <c r="J10" s="14">
        <f>INDEX('元データ'!$A$2:$I$354,MATCH('費用構成表'!$A10,'元データ'!$A$2:$A$354,0),MATCH('費用構成表'!J$1,'元データ'!$A$2:$I$2,0))</f>
        <v>0</v>
      </c>
      <c r="K10" s="14">
        <f>INDEX('元データ'!$A$2:$I$354,MATCH('費用構成表'!$A10,'元データ'!$A$2:$A$354,0),MATCH('費用構成表'!K$1,'元データ'!$A$2:$I$2,0))</f>
        <v>0</v>
      </c>
      <c r="L10" s="14">
        <f>INDEX('元データ'!$A$2:$I$354,MATCH('費用構成表'!$A10,'元データ'!$A$2:$A$354,0),MATCH('費用構成表'!L$1,'元データ'!$A$2:$I$2,0))</f>
        <v>0</v>
      </c>
      <c r="M10" s="16">
        <f>INDEX('元データ'!$A$2:$I$354,MATCH('費用構成表'!$A10,'元データ'!$A$2:$A$354,0),MATCH('費用構成表'!M$1,'元データ'!$A$2:$I$2,0))</f>
        <v>0</v>
      </c>
    </row>
    <row r="11" spans="1:13" ht="13.5" customHeight="1">
      <c r="A11" s="222" t="s">
        <v>1092</v>
      </c>
      <c r="B11" s="124"/>
      <c r="C11" s="49"/>
      <c r="D11" s="50" t="s">
        <v>46</v>
      </c>
      <c r="E11" s="263">
        <f t="shared" si="0"/>
        <v>20872</v>
      </c>
      <c r="F11" s="15">
        <f>INDEX('元データ'!$A$2:$I$354,MATCH('費用構成表'!$A11,'元データ'!$A$2:$A$354,0),MATCH('費用構成表'!F$1,'元データ'!$A$2:$I$2,0))</f>
        <v>20872</v>
      </c>
      <c r="G11" s="14">
        <f>INDEX('元データ'!$A$2:$I$354,MATCH('費用構成表'!$A11,'元データ'!$A$2:$A$354,0),MATCH('費用構成表'!G$1,'元データ'!$A$2:$I$2,0))</f>
        <v>0</v>
      </c>
      <c r="H11" s="14">
        <f>INDEX('元データ'!$A$2:$I$354,MATCH('費用構成表'!$A11,'元データ'!$A$2:$A$354,0),MATCH('費用構成表'!H$1,'元データ'!$A$2:$I$2,0))</f>
        <v>0</v>
      </c>
      <c r="I11" s="14">
        <f>INDEX('元データ'!$A$2:$I$354,MATCH('費用構成表'!$A11,'元データ'!$A$2:$A$354,0),MATCH('費用構成表'!I$1,'元データ'!$A$2:$I$2,0))</f>
        <v>0</v>
      </c>
      <c r="J11" s="14">
        <f>INDEX('元データ'!$A$2:$I$354,MATCH('費用構成表'!$A11,'元データ'!$A$2:$A$354,0),MATCH('費用構成表'!J$1,'元データ'!$A$2:$I$2,0))</f>
        <v>0</v>
      </c>
      <c r="K11" s="14">
        <f>INDEX('元データ'!$A$2:$I$354,MATCH('費用構成表'!$A11,'元データ'!$A$2:$A$354,0),MATCH('費用構成表'!K$1,'元データ'!$A$2:$I$2,0))</f>
        <v>0</v>
      </c>
      <c r="L11" s="14">
        <f>INDEX('元データ'!$A$2:$I$354,MATCH('費用構成表'!$A11,'元データ'!$A$2:$A$354,0),MATCH('費用構成表'!L$1,'元データ'!$A$2:$I$2,0))</f>
        <v>0</v>
      </c>
      <c r="M11" s="16">
        <f>INDEX('元データ'!$A$2:$I$354,MATCH('費用構成表'!$A11,'元データ'!$A$2:$A$354,0),MATCH('費用構成表'!M$1,'元データ'!$A$2:$I$2,0))</f>
        <v>0</v>
      </c>
    </row>
    <row r="12" spans="1:13" ht="13.5" customHeight="1">
      <c r="A12" s="222" t="s">
        <v>1093</v>
      </c>
      <c r="B12" s="124"/>
      <c r="C12" s="49"/>
      <c r="D12" s="50" t="s">
        <v>47</v>
      </c>
      <c r="E12" s="263">
        <f t="shared" si="0"/>
        <v>36579</v>
      </c>
      <c r="F12" s="15">
        <f>INDEX('元データ'!$A$2:$I$354,MATCH('費用構成表'!$A12,'元データ'!$A$2:$A$354,0),MATCH('費用構成表'!F$1,'元データ'!$A$2:$I$2,0))</f>
        <v>28408</v>
      </c>
      <c r="G12" s="14">
        <f>INDEX('元データ'!$A$2:$I$354,MATCH('費用構成表'!$A12,'元データ'!$A$2:$A$354,0),MATCH('費用構成表'!G$1,'元データ'!$A$2:$I$2,0))</f>
        <v>5466</v>
      </c>
      <c r="H12" s="14">
        <f>INDEX('元データ'!$A$2:$I$354,MATCH('費用構成表'!$A12,'元データ'!$A$2:$A$354,0),MATCH('費用構成表'!H$1,'元データ'!$A$2:$I$2,0))</f>
        <v>2705</v>
      </c>
      <c r="I12" s="14">
        <f>INDEX('元データ'!$A$2:$I$354,MATCH('費用構成表'!$A12,'元データ'!$A$2:$A$354,0),MATCH('費用構成表'!I$1,'元データ'!$A$2:$I$2,0))</f>
        <v>0</v>
      </c>
      <c r="J12" s="14">
        <f>INDEX('元データ'!$A$2:$I$354,MATCH('費用構成表'!$A12,'元データ'!$A$2:$A$354,0),MATCH('費用構成表'!J$1,'元データ'!$A$2:$I$2,0))</f>
        <v>0</v>
      </c>
      <c r="K12" s="14">
        <f>INDEX('元データ'!$A$2:$I$354,MATCH('費用構成表'!$A12,'元データ'!$A$2:$A$354,0),MATCH('費用構成表'!K$1,'元データ'!$A$2:$I$2,0))</f>
        <v>0</v>
      </c>
      <c r="L12" s="14">
        <f>INDEX('元データ'!$A$2:$I$354,MATCH('費用構成表'!$A12,'元データ'!$A$2:$A$354,0),MATCH('費用構成表'!L$1,'元データ'!$A$2:$I$2,0))</f>
        <v>0</v>
      </c>
      <c r="M12" s="16">
        <f>INDEX('元データ'!$A$2:$I$354,MATCH('費用構成表'!$A12,'元データ'!$A$2:$A$354,0),MATCH('費用構成表'!M$1,'元データ'!$A$2:$I$2,0))</f>
        <v>0</v>
      </c>
    </row>
    <row r="13" spans="1:13" ht="13.5" customHeight="1">
      <c r="A13" s="222" t="s">
        <v>1094</v>
      </c>
      <c r="B13" s="124"/>
      <c r="C13" s="49"/>
      <c r="D13" s="50" t="s">
        <v>48</v>
      </c>
      <c r="E13" s="263">
        <f t="shared" si="0"/>
        <v>226550</v>
      </c>
      <c r="F13" s="15">
        <f>INDEX('元データ'!$A$2:$I$354,MATCH('費用構成表'!$A13,'元データ'!$A$2:$A$354,0),MATCH('費用構成表'!F$1,'元データ'!$A$2:$I$2,0))</f>
        <v>180009</v>
      </c>
      <c r="G13" s="14">
        <f>INDEX('元データ'!$A$2:$I$354,MATCH('費用構成表'!$A13,'元データ'!$A$2:$A$354,0),MATCH('費用構成表'!G$1,'元データ'!$A$2:$I$2,0))</f>
        <v>31089</v>
      </c>
      <c r="H13" s="14">
        <f>INDEX('元データ'!$A$2:$I$354,MATCH('費用構成表'!$A13,'元データ'!$A$2:$A$354,0),MATCH('費用構成表'!H$1,'元データ'!$A$2:$I$2,0))</f>
        <v>15452</v>
      </c>
      <c r="I13" s="14">
        <f>INDEX('元データ'!$A$2:$I$354,MATCH('費用構成表'!$A13,'元データ'!$A$2:$A$354,0),MATCH('費用構成表'!I$1,'元データ'!$A$2:$I$2,0))</f>
        <v>0</v>
      </c>
      <c r="J13" s="14">
        <f>INDEX('元データ'!$A$2:$I$354,MATCH('費用構成表'!$A13,'元データ'!$A$2:$A$354,0),MATCH('費用構成表'!J$1,'元データ'!$A$2:$I$2,0))</f>
        <v>0</v>
      </c>
      <c r="K13" s="14">
        <f>INDEX('元データ'!$A$2:$I$354,MATCH('費用構成表'!$A13,'元データ'!$A$2:$A$354,0),MATCH('費用構成表'!K$1,'元データ'!$A$2:$I$2,0))</f>
        <v>0</v>
      </c>
      <c r="L13" s="14">
        <f>INDEX('元データ'!$A$2:$I$354,MATCH('費用構成表'!$A13,'元データ'!$A$2:$A$354,0),MATCH('費用構成表'!L$1,'元データ'!$A$2:$I$2,0))</f>
        <v>0</v>
      </c>
      <c r="M13" s="16">
        <f>INDEX('元データ'!$A$2:$I$354,MATCH('費用構成表'!$A13,'元データ'!$A$2:$A$354,0),MATCH('費用構成表'!M$1,'元データ'!$A$2:$I$2,0))</f>
        <v>0</v>
      </c>
    </row>
    <row r="14" spans="1:13" ht="13.5" customHeight="1">
      <c r="A14" s="222" t="s">
        <v>1095</v>
      </c>
      <c r="B14" s="125"/>
      <c r="C14" s="51" t="s">
        <v>265</v>
      </c>
      <c r="D14" s="52"/>
      <c r="E14" s="263">
        <f t="shared" si="0"/>
        <v>1646606</v>
      </c>
      <c r="F14" s="15">
        <f>INDEX('元データ'!$A$2:$I$354,MATCH('費用構成表'!$A14,'元データ'!$A$2:$A$354,0),MATCH('費用構成表'!F$1,'元データ'!$A$2:$I$2,0))</f>
        <v>1119277</v>
      </c>
      <c r="G14" s="14">
        <f>INDEX('元データ'!$A$2:$I$354,MATCH('費用構成表'!$A14,'元データ'!$A$2:$A$354,0),MATCH('費用構成表'!G$1,'元データ'!$A$2:$I$2,0))</f>
        <v>124188</v>
      </c>
      <c r="H14" s="14">
        <f>INDEX('元データ'!$A$2:$I$354,MATCH('費用構成表'!$A14,'元データ'!$A$2:$A$354,0),MATCH('費用構成表'!H$1,'元データ'!$A$2:$I$2,0))</f>
        <v>346823</v>
      </c>
      <c r="I14" s="14">
        <f>INDEX('元データ'!$A$2:$I$354,MATCH('費用構成表'!$A14,'元データ'!$A$2:$A$354,0),MATCH('費用構成表'!I$1,'元データ'!$A$2:$I$2,0))</f>
        <v>50198</v>
      </c>
      <c r="J14" s="14">
        <f>INDEX('元データ'!$A$2:$I$354,MATCH('費用構成表'!$A14,'元データ'!$A$2:$A$354,0),MATCH('費用構成表'!J$1,'元データ'!$A$2:$I$2,0))</f>
        <v>188</v>
      </c>
      <c r="K14" s="14">
        <f>INDEX('元データ'!$A$2:$I$354,MATCH('費用構成表'!$A14,'元データ'!$A$2:$A$354,0),MATCH('費用構成表'!K$1,'元データ'!$A$2:$I$2,0))</f>
        <v>5886</v>
      </c>
      <c r="L14" s="14">
        <f>INDEX('元データ'!$A$2:$I$354,MATCH('費用構成表'!$A14,'元データ'!$A$2:$A$354,0),MATCH('費用構成表'!L$1,'元データ'!$A$2:$I$2,0))</f>
        <v>46</v>
      </c>
      <c r="M14" s="16">
        <f>INDEX('元データ'!$A$2:$I$354,MATCH('費用構成表'!$A14,'元データ'!$A$2:$A$354,0),MATCH('費用構成表'!M$1,'元データ'!$A$2:$I$2,0))</f>
        <v>0</v>
      </c>
    </row>
    <row r="15" spans="1:13" ht="13.5" customHeight="1">
      <c r="A15" s="222" t="s">
        <v>1096</v>
      </c>
      <c r="B15" s="125" t="s">
        <v>266</v>
      </c>
      <c r="C15" s="121"/>
      <c r="D15" s="50" t="s">
        <v>291</v>
      </c>
      <c r="E15" s="263">
        <f t="shared" si="0"/>
        <v>1646606</v>
      </c>
      <c r="F15" s="15">
        <f>INDEX('元データ'!$A$2:$I$354,MATCH('費用構成表'!$A15,'元データ'!$A$2:$A$354,0),MATCH('費用構成表'!F$1,'元データ'!$A$2:$I$2,0))</f>
        <v>1119277</v>
      </c>
      <c r="G15" s="14">
        <f>INDEX('元データ'!$A$2:$I$354,MATCH('費用構成表'!$A15,'元データ'!$A$2:$A$354,0),MATCH('費用構成表'!G$1,'元データ'!$A$2:$I$2,0))</f>
        <v>124188</v>
      </c>
      <c r="H15" s="14">
        <f>INDEX('元データ'!$A$2:$I$354,MATCH('費用構成表'!$A15,'元データ'!$A$2:$A$354,0),MATCH('費用構成表'!H$1,'元データ'!$A$2:$I$2,0))</f>
        <v>346823</v>
      </c>
      <c r="I15" s="14">
        <f>INDEX('元データ'!$A$2:$I$354,MATCH('費用構成表'!$A15,'元データ'!$A$2:$A$354,0),MATCH('費用構成表'!I$1,'元データ'!$A$2:$I$2,0))</f>
        <v>50198</v>
      </c>
      <c r="J15" s="14">
        <f>INDEX('元データ'!$A$2:$I$354,MATCH('費用構成表'!$A15,'元データ'!$A$2:$A$354,0),MATCH('費用構成表'!J$1,'元データ'!$A$2:$I$2,0))</f>
        <v>188</v>
      </c>
      <c r="K15" s="14">
        <f>INDEX('元データ'!$A$2:$I$354,MATCH('費用構成表'!$A15,'元データ'!$A$2:$A$354,0),MATCH('費用構成表'!K$1,'元データ'!$A$2:$I$2,0))</f>
        <v>5886</v>
      </c>
      <c r="L15" s="14">
        <f>INDEX('元データ'!$A$2:$I$354,MATCH('費用構成表'!$A15,'元データ'!$A$2:$A$354,0),MATCH('費用構成表'!L$1,'元データ'!$A$2:$I$2,0))</f>
        <v>46</v>
      </c>
      <c r="M15" s="16">
        <f>INDEX('元データ'!$A$2:$I$354,MATCH('費用構成表'!$A15,'元データ'!$A$2:$A$354,0),MATCH('費用構成表'!M$1,'元データ'!$A$2:$I$2,0))</f>
        <v>0</v>
      </c>
    </row>
    <row r="16" spans="1:13" ht="13.5" customHeight="1">
      <c r="A16" s="222" t="s">
        <v>1097</v>
      </c>
      <c r="B16" s="124"/>
      <c r="C16" s="122" t="s">
        <v>268</v>
      </c>
      <c r="D16" s="50" t="s">
        <v>292</v>
      </c>
      <c r="E16" s="263">
        <f t="shared" si="0"/>
        <v>0</v>
      </c>
      <c r="F16" s="15">
        <f>INDEX('元データ'!$A$2:$I$354,MATCH('費用構成表'!$A16,'元データ'!$A$2:$A$354,0),MATCH('費用構成表'!F$1,'元データ'!$A$2:$I$2,0))</f>
        <v>0</v>
      </c>
      <c r="G16" s="14">
        <f>INDEX('元データ'!$A$2:$I$354,MATCH('費用構成表'!$A16,'元データ'!$A$2:$A$354,0),MATCH('費用構成表'!G$1,'元データ'!$A$2:$I$2,0))</f>
        <v>0</v>
      </c>
      <c r="H16" s="14">
        <f>INDEX('元データ'!$A$2:$I$354,MATCH('費用構成表'!$A16,'元データ'!$A$2:$A$354,0),MATCH('費用構成表'!H$1,'元データ'!$A$2:$I$2,0))</f>
        <v>0</v>
      </c>
      <c r="I16" s="14">
        <f>INDEX('元データ'!$A$2:$I$354,MATCH('費用構成表'!$A16,'元データ'!$A$2:$A$354,0),MATCH('費用構成表'!I$1,'元データ'!$A$2:$I$2,0))</f>
        <v>0</v>
      </c>
      <c r="J16" s="14">
        <f>INDEX('元データ'!$A$2:$I$354,MATCH('費用構成表'!$A16,'元データ'!$A$2:$A$354,0),MATCH('費用構成表'!J$1,'元データ'!$A$2:$I$2,0))</f>
        <v>0</v>
      </c>
      <c r="K16" s="14">
        <f>INDEX('元データ'!$A$2:$I$354,MATCH('費用構成表'!$A16,'元データ'!$A$2:$A$354,0),MATCH('費用構成表'!K$1,'元データ'!$A$2:$I$2,0))</f>
        <v>0</v>
      </c>
      <c r="L16" s="14">
        <f>INDEX('元データ'!$A$2:$I$354,MATCH('費用構成表'!$A16,'元データ'!$A$2:$A$354,0),MATCH('費用構成表'!L$1,'元データ'!$A$2:$I$2,0))</f>
        <v>0</v>
      </c>
      <c r="M16" s="16">
        <f>INDEX('元データ'!$A$2:$I$354,MATCH('費用構成表'!$A16,'元データ'!$A$2:$A$354,0),MATCH('費用構成表'!M$1,'元データ'!$A$2:$I$2,0))</f>
        <v>0</v>
      </c>
    </row>
    <row r="17" spans="1:13" ht="13.5" customHeight="1">
      <c r="A17" s="222" t="s">
        <v>1098</v>
      </c>
      <c r="B17" s="124"/>
      <c r="C17" s="49"/>
      <c r="D17" s="50" t="s">
        <v>293</v>
      </c>
      <c r="E17" s="263">
        <f t="shared" si="0"/>
        <v>0</v>
      </c>
      <c r="F17" s="15">
        <f>INDEX('元データ'!$A$2:$I$354,MATCH('費用構成表'!$A17,'元データ'!$A$2:$A$354,0),MATCH('費用構成表'!F$1,'元データ'!$A$2:$I$2,0))</f>
        <v>0</v>
      </c>
      <c r="G17" s="14">
        <f>INDEX('元データ'!$A$2:$I$354,MATCH('費用構成表'!$A17,'元データ'!$A$2:$A$354,0),MATCH('費用構成表'!G$1,'元データ'!$A$2:$I$2,0))</f>
        <v>0</v>
      </c>
      <c r="H17" s="14">
        <f>INDEX('元データ'!$A$2:$I$354,MATCH('費用構成表'!$A17,'元データ'!$A$2:$A$354,0),MATCH('費用構成表'!H$1,'元データ'!$A$2:$I$2,0))</f>
        <v>0</v>
      </c>
      <c r="I17" s="14">
        <f>INDEX('元データ'!$A$2:$I$354,MATCH('費用構成表'!$A17,'元データ'!$A$2:$A$354,0),MATCH('費用構成表'!I$1,'元データ'!$A$2:$I$2,0))</f>
        <v>0</v>
      </c>
      <c r="J17" s="14">
        <f>INDEX('元データ'!$A$2:$I$354,MATCH('費用構成表'!$A17,'元データ'!$A$2:$A$354,0),MATCH('費用構成表'!J$1,'元データ'!$A$2:$I$2,0))</f>
        <v>0</v>
      </c>
      <c r="K17" s="14">
        <f>INDEX('元データ'!$A$2:$I$354,MATCH('費用構成表'!$A17,'元データ'!$A$2:$A$354,0),MATCH('費用構成表'!K$1,'元データ'!$A$2:$I$2,0))</f>
        <v>0</v>
      </c>
      <c r="L17" s="14">
        <f>INDEX('元データ'!$A$2:$I$354,MATCH('費用構成表'!$A17,'元データ'!$A$2:$A$354,0),MATCH('費用構成表'!L$1,'元データ'!$A$2:$I$2,0))</f>
        <v>0</v>
      </c>
      <c r="M17" s="16">
        <f>INDEX('元データ'!$A$2:$I$354,MATCH('費用構成表'!$A17,'元データ'!$A$2:$A$354,0),MATCH('費用構成表'!M$1,'元データ'!$A$2:$I$2,0))</f>
        <v>0</v>
      </c>
    </row>
    <row r="18" spans="1:13" ht="13.5" customHeight="1">
      <c r="A18" s="222" t="s">
        <v>1099</v>
      </c>
      <c r="B18" s="124"/>
      <c r="C18" s="51" t="s">
        <v>271</v>
      </c>
      <c r="D18" s="52"/>
      <c r="E18" s="263">
        <f t="shared" si="0"/>
        <v>4355905</v>
      </c>
      <c r="F18" s="15">
        <f>INDEX('元データ'!$A$2:$I$354,MATCH('費用構成表'!$A18,'元データ'!$A$2:$A$354,0),MATCH('費用構成表'!F$1,'元データ'!$A$2:$I$2,0))</f>
        <v>2745914</v>
      </c>
      <c r="G18" s="14">
        <f>INDEX('元データ'!$A$2:$I$354,MATCH('費用構成表'!$A18,'元データ'!$A$2:$A$354,0),MATCH('費用構成表'!G$1,'元データ'!$A$2:$I$2,0))</f>
        <v>364994</v>
      </c>
      <c r="H18" s="14">
        <f>INDEX('元データ'!$A$2:$I$354,MATCH('費用構成表'!$A18,'元データ'!$A$2:$A$354,0),MATCH('費用構成表'!H$1,'元データ'!$A$2:$I$2,0))</f>
        <v>939330</v>
      </c>
      <c r="I18" s="14">
        <f>INDEX('元データ'!$A$2:$I$354,MATCH('費用構成表'!$A18,'元データ'!$A$2:$A$354,0),MATCH('費用構成表'!I$1,'元データ'!$A$2:$I$2,0))</f>
        <v>266997</v>
      </c>
      <c r="J18" s="14">
        <f>INDEX('元データ'!$A$2:$I$354,MATCH('費用構成表'!$A18,'元データ'!$A$2:$A$354,0),MATCH('費用構成表'!J$1,'元データ'!$A$2:$I$2,0))</f>
        <v>813</v>
      </c>
      <c r="K18" s="14">
        <f>INDEX('元データ'!$A$2:$I$354,MATCH('費用構成表'!$A18,'元データ'!$A$2:$A$354,0),MATCH('費用構成表'!K$1,'元データ'!$A$2:$I$2,0))</f>
        <v>21650</v>
      </c>
      <c r="L18" s="14">
        <f>INDEX('元データ'!$A$2:$I$354,MATCH('費用構成表'!$A18,'元データ'!$A$2:$A$354,0),MATCH('費用構成表'!L$1,'元データ'!$A$2:$I$2,0))</f>
        <v>204</v>
      </c>
      <c r="M18" s="16">
        <f>INDEX('元データ'!$A$2:$I$354,MATCH('費用構成表'!$A18,'元データ'!$A$2:$A$354,0),MATCH('費用構成表'!M$1,'元データ'!$A$2:$I$2,0))</f>
        <v>16003</v>
      </c>
    </row>
    <row r="19" spans="1:13" ht="13.5" customHeight="1">
      <c r="A19" s="222" t="s">
        <v>1100</v>
      </c>
      <c r="B19" s="124"/>
      <c r="C19" s="51" t="s">
        <v>272</v>
      </c>
      <c r="D19" s="52"/>
      <c r="E19" s="263">
        <f t="shared" si="0"/>
        <v>165052</v>
      </c>
      <c r="F19" s="15">
        <f>INDEX('元データ'!$A$2:$I$354,MATCH('費用構成表'!$A19,'元データ'!$A$2:$A$354,0),MATCH('費用構成表'!F$1,'元データ'!$A$2:$I$2,0))</f>
        <v>41507</v>
      </c>
      <c r="G19" s="14">
        <f>INDEX('元データ'!$A$2:$I$354,MATCH('費用構成表'!$A19,'元データ'!$A$2:$A$354,0),MATCH('費用構成表'!G$1,'元データ'!$A$2:$I$2,0))</f>
        <v>23477</v>
      </c>
      <c r="H19" s="14">
        <f>INDEX('元データ'!$A$2:$I$354,MATCH('費用構成表'!$A19,'元データ'!$A$2:$A$354,0),MATCH('費用構成表'!H$1,'元データ'!$A$2:$I$2,0))</f>
        <v>72975</v>
      </c>
      <c r="I19" s="14">
        <f>INDEX('元データ'!$A$2:$I$354,MATCH('費用構成表'!$A19,'元データ'!$A$2:$A$354,0),MATCH('費用構成表'!I$1,'元データ'!$A$2:$I$2,0))</f>
        <v>27082</v>
      </c>
      <c r="J19" s="14">
        <f>INDEX('元データ'!$A$2:$I$354,MATCH('費用構成表'!$A19,'元データ'!$A$2:$A$354,0),MATCH('費用構成表'!J$1,'元データ'!$A$2:$I$2,0))</f>
        <v>0</v>
      </c>
      <c r="K19" s="14">
        <f>INDEX('元データ'!$A$2:$I$354,MATCH('費用構成表'!$A19,'元データ'!$A$2:$A$354,0),MATCH('費用構成表'!K$1,'元データ'!$A$2:$I$2,0))</f>
        <v>11</v>
      </c>
      <c r="L19" s="14">
        <f>INDEX('元データ'!$A$2:$I$354,MATCH('費用構成表'!$A19,'元データ'!$A$2:$A$354,0),MATCH('費用構成表'!L$1,'元データ'!$A$2:$I$2,0))</f>
        <v>0</v>
      </c>
      <c r="M19" s="16">
        <f>INDEX('元データ'!$A$2:$I$354,MATCH('費用構成表'!$A19,'元データ'!$A$2:$A$354,0),MATCH('費用構成表'!M$1,'元データ'!$A$2:$I$2,0))</f>
        <v>0</v>
      </c>
    </row>
    <row r="20" spans="1:13" ht="13.5" customHeight="1">
      <c r="A20" s="222" t="s">
        <v>1101</v>
      </c>
      <c r="B20" s="125"/>
      <c r="C20" s="51" t="s">
        <v>273</v>
      </c>
      <c r="D20" s="52"/>
      <c r="E20" s="263">
        <f t="shared" si="0"/>
        <v>2336</v>
      </c>
      <c r="F20" s="15">
        <f>INDEX('元データ'!$A$2:$I$354,MATCH('費用構成表'!$A20,'元データ'!$A$2:$A$354,0),MATCH('費用構成表'!F$1,'元データ'!$A$2:$I$2,0))</f>
        <v>623</v>
      </c>
      <c r="G20" s="14">
        <f>INDEX('元データ'!$A$2:$I$354,MATCH('費用構成表'!$A20,'元データ'!$A$2:$A$354,0),MATCH('費用構成表'!G$1,'元データ'!$A$2:$I$2,0))</f>
        <v>671</v>
      </c>
      <c r="H20" s="14">
        <f>INDEX('元データ'!$A$2:$I$354,MATCH('費用構成表'!$A20,'元データ'!$A$2:$A$354,0),MATCH('費用構成表'!H$1,'元データ'!$A$2:$I$2,0))</f>
        <v>567</v>
      </c>
      <c r="I20" s="14">
        <f>INDEX('元データ'!$A$2:$I$354,MATCH('費用構成表'!$A20,'元データ'!$A$2:$A$354,0),MATCH('費用構成表'!I$1,'元データ'!$A$2:$I$2,0))</f>
        <v>407</v>
      </c>
      <c r="J20" s="14">
        <f>INDEX('元データ'!$A$2:$I$354,MATCH('費用構成表'!$A20,'元データ'!$A$2:$A$354,0),MATCH('費用構成表'!J$1,'元データ'!$A$2:$I$2,0))</f>
        <v>0</v>
      </c>
      <c r="K20" s="14">
        <f>INDEX('元データ'!$A$2:$I$354,MATCH('費用構成表'!$A20,'元データ'!$A$2:$A$354,0),MATCH('費用構成表'!K$1,'元データ'!$A$2:$I$2,0))</f>
        <v>0</v>
      </c>
      <c r="L20" s="14">
        <f>INDEX('元データ'!$A$2:$I$354,MATCH('費用構成表'!$A20,'元データ'!$A$2:$A$354,0),MATCH('費用構成表'!L$1,'元データ'!$A$2:$I$2,0))</f>
        <v>0</v>
      </c>
      <c r="M20" s="16">
        <f>INDEX('元データ'!$A$2:$I$354,MATCH('費用構成表'!$A20,'元データ'!$A$2:$A$354,0),MATCH('費用構成表'!M$1,'元データ'!$A$2:$I$2,0))</f>
        <v>68</v>
      </c>
    </row>
    <row r="21" spans="1:13" ht="13.5" customHeight="1">
      <c r="A21" s="222" t="s">
        <v>1102</v>
      </c>
      <c r="B21" s="124"/>
      <c r="C21" s="51" t="s">
        <v>274</v>
      </c>
      <c r="D21" s="52"/>
      <c r="E21" s="263">
        <f t="shared" si="0"/>
        <v>7911</v>
      </c>
      <c r="F21" s="15">
        <f>INDEX('元データ'!$A$2:$I$354,MATCH('費用構成表'!$A21,'元データ'!$A$2:$A$354,0),MATCH('費用構成表'!F$1,'元データ'!$A$2:$I$2,0))</f>
        <v>1600</v>
      </c>
      <c r="G21" s="14">
        <f>INDEX('元データ'!$A$2:$I$354,MATCH('費用構成表'!$A21,'元データ'!$A$2:$A$354,0),MATCH('費用構成表'!G$1,'元データ'!$A$2:$I$2,0))</f>
        <v>883</v>
      </c>
      <c r="H21" s="14">
        <f>INDEX('元データ'!$A$2:$I$354,MATCH('費用構成表'!$A21,'元データ'!$A$2:$A$354,0),MATCH('費用構成表'!H$1,'元データ'!$A$2:$I$2,0))</f>
        <v>4628</v>
      </c>
      <c r="I21" s="14">
        <f>INDEX('元データ'!$A$2:$I$354,MATCH('費用構成表'!$A21,'元データ'!$A$2:$A$354,0),MATCH('費用構成表'!I$1,'元データ'!$A$2:$I$2,0))</f>
        <v>754</v>
      </c>
      <c r="J21" s="14">
        <f>INDEX('元データ'!$A$2:$I$354,MATCH('費用構成表'!$A21,'元データ'!$A$2:$A$354,0),MATCH('費用構成表'!J$1,'元データ'!$A$2:$I$2,0))</f>
        <v>0</v>
      </c>
      <c r="K21" s="14">
        <f>INDEX('元データ'!$A$2:$I$354,MATCH('費用構成表'!$A21,'元データ'!$A$2:$A$354,0),MATCH('費用構成表'!K$1,'元データ'!$A$2:$I$2,0))</f>
        <v>0</v>
      </c>
      <c r="L21" s="14">
        <f>INDEX('元データ'!$A$2:$I$354,MATCH('費用構成表'!$A21,'元データ'!$A$2:$A$354,0),MATCH('費用構成表'!L$1,'元データ'!$A$2:$I$2,0))</f>
        <v>0</v>
      </c>
      <c r="M21" s="16">
        <f>INDEX('元データ'!$A$2:$I$354,MATCH('費用構成表'!$A21,'元データ'!$A$2:$A$354,0),MATCH('費用構成表'!M$1,'元データ'!$A$2:$I$2,0))</f>
        <v>46</v>
      </c>
    </row>
    <row r="22" spans="1:13" ht="13.5" customHeight="1">
      <c r="A22" s="222" t="s">
        <v>1103</v>
      </c>
      <c r="B22" s="124"/>
      <c r="C22" s="51" t="s">
        <v>275</v>
      </c>
      <c r="D22" s="52"/>
      <c r="E22" s="263">
        <f t="shared" si="0"/>
        <v>67313</v>
      </c>
      <c r="F22" s="15">
        <f>INDEX('元データ'!$A$2:$I$354,MATCH('費用構成表'!$A22,'元データ'!$A$2:$A$354,0),MATCH('費用構成表'!F$1,'元データ'!$A$2:$I$2,0))</f>
        <v>31203</v>
      </c>
      <c r="G22" s="14">
        <f>INDEX('元データ'!$A$2:$I$354,MATCH('費用構成表'!$A22,'元データ'!$A$2:$A$354,0),MATCH('費用構成表'!G$1,'元データ'!$A$2:$I$2,0))</f>
        <v>8897</v>
      </c>
      <c r="H22" s="14">
        <f>INDEX('元データ'!$A$2:$I$354,MATCH('費用構成表'!$A22,'元データ'!$A$2:$A$354,0),MATCH('費用構成表'!H$1,'元データ'!$A$2:$I$2,0))</f>
        <v>16013</v>
      </c>
      <c r="I22" s="14">
        <f>INDEX('元データ'!$A$2:$I$354,MATCH('費用構成表'!$A22,'元データ'!$A$2:$A$354,0),MATCH('費用構成表'!I$1,'元データ'!$A$2:$I$2,0))</f>
        <v>7353</v>
      </c>
      <c r="J22" s="14">
        <f>INDEX('元データ'!$A$2:$I$354,MATCH('費用構成表'!$A22,'元データ'!$A$2:$A$354,0),MATCH('費用構成表'!J$1,'元データ'!$A$2:$I$2,0))</f>
        <v>0</v>
      </c>
      <c r="K22" s="14">
        <f>INDEX('元データ'!$A$2:$I$354,MATCH('費用構成表'!$A22,'元データ'!$A$2:$A$354,0),MATCH('費用構成表'!K$1,'元データ'!$A$2:$I$2,0))</f>
        <v>2310</v>
      </c>
      <c r="L22" s="14">
        <f>INDEX('元データ'!$A$2:$I$354,MATCH('費用構成表'!$A22,'元データ'!$A$2:$A$354,0),MATCH('費用構成表'!L$1,'元データ'!$A$2:$I$2,0))</f>
        <v>32</v>
      </c>
      <c r="M22" s="16">
        <f>INDEX('元データ'!$A$2:$I$354,MATCH('費用構成表'!$A22,'元データ'!$A$2:$A$354,0),MATCH('費用構成表'!M$1,'元データ'!$A$2:$I$2,0))</f>
        <v>1505</v>
      </c>
    </row>
    <row r="23" spans="1:13" ht="13.5" customHeight="1">
      <c r="A23" s="222" t="s">
        <v>1104</v>
      </c>
      <c r="B23" s="124" t="s">
        <v>27</v>
      </c>
      <c r="C23" s="51" t="s">
        <v>276</v>
      </c>
      <c r="D23" s="52"/>
      <c r="E23" s="263">
        <f t="shared" si="0"/>
        <v>370</v>
      </c>
      <c r="F23" s="15">
        <f>INDEX('元データ'!$A$2:$I$354,MATCH('費用構成表'!$A23,'元データ'!$A$2:$A$354,0),MATCH('費用構成表'!F$1,'元データ'!$A$2:$I$2,0))</f>
        <v>0</v>
      </c>
      <c r="G23" s="14">
        <f>INDEX('元データ'!$A$2:$I$354,MATCH('費用構成表'!$A23,'元データ'!$A$2:$A$354,0),MATCH('費用構成表'!G$1,'元データ'!$A$2:$I$2,0))</f>
        <v>0</v>
      </c>
      <c r="H23" s="14">
        <f>INDEX('元データ'!$A$2:$I$354,MATCH('費用構成表'!$A23,'元データ'!$A$2:$A$354,0),MATCH('費用構成表'!H$1,'元データ'!$A$2:$I$2,0))</f>
        <v>370</v>
      </c>
      <c r="I23" s="14">
        <f>INDEX('元データ'!$A$2:$I$354,MATCH('費用構成表'!$A23,'元データ'!$A$2:$A$354,0),MATCH('費用構成表'!I$1,'元データ'!$A$2:$I$2,0))</f>
        <v>0</v>
      </c>
      <c r="J23" s="14">
        <f>INDEX('元データ'!$A$2:$I$354,MATCH('費用構成表'!$A23,'元データ'!$A$2:$A$354,0),MATCH('費用構成表'!J$1,'元データ'!$A$2:$I$2,0))</f>
        <v>0</v>
      </c>
      <c r="K23" s="14">
        <f>INDEX('元データ'!$A$2:$I$354,MATCH('費用構成表'!$A23,'元データ'!$A$2:$A$354,0),MATCH('費用構成表'!K$1,'元データ'!$A$2:$I$2,0))</f>
        <v>0</v>
      </c>
      <c r="L23" s="14">
        <f>INDEX('元データ'!$A$2:$I$354,MATCH('費用構成表'!$A23,'元データ'!$A$2:$A$354,0),MATCH('費用構成表'!L$1,'元データ'!$A$2:$I$2,0))</f>
        <v>0</v>
      </c>
      <c r="M23" s="16">
        <f>INDEX('元データ'!$A$2:$I$354,MATCH('費用構成表'!$A23,'元データ'!$A$2:$A$354,0),MATCH('費用構成表'!M$1,'元データ'!$A$2:$I$2,0))</f>
        <v>0</v>
      </c>
    </row>
    <row r="24" spans="1:13" ht="13.5" customHeight="1">
      <c r="A24" s="222" t="s">
        <v>1105</v>
      </c>
      <c r="B24" s="124"/>
      <c r="C24" s="51" t="s">
        <v>277</v>
      </c>
      <c r="D24" s="52"/>
      <c r="E24" s="263">
        <f t="shared" si="0"/>
        <v>14357</v>
      </c>
      <c r="F24" s="15">
        <f>INDEX('元データ'!$A$2:$I$354,MATCH('費用構成表'!$A24,'元データ'!$A$2:$A$354,0),MATCH('費用構成表'!F$1,'元データ'!$A$2:$I$2,0))</f>
        <v>0</v>
      </c>
      <c r="G24" s="14">
        <f>INDEX('元データ'!$A$2:$I$354,MATCH('費用構成表'!$A24,'元データ'!$A$2:$A$354,0),MATCH('費用構成表'!G$1,'元データ'!$A$2:$I$2,0))</f>
        <v>6427</v>
      </c>
      <c r="H24" s="14">
        <f>INDEX('元データ'!$A$2:$I$354,MATCH('費用構成表'!$A24,'元データ'!$A$2:$A$354,0),MATCH('費用構成表'!H$1,'元データ'!$A$2:$I$2,0))</f>
        <v>7146</v>
      </c>
      <c r="I24" s="14">
        <f>INDEX('元データ'!$A$2:$I$354,MATCH('費用構成表'!$A24,'元データ'!$A$2:$A$354,0),MATCH('費用構成表'!I$1,'元データ'!$A$2:$I$2,0))</f>
        <v>784</v>
      </c>
      <c r="J24" s="14">
        <f>INDEX('元データ'!$A$2:$I$354,MATCH('費用構成表'!$A24,'元データ'!$A$2:$A$354,0),MATCH('費用構成表'!J$1,'元データ'!$A$2:$I$2,0))</f>
        <v>0</v>
      </c>
      <c r="K24" s="14">
        <f>INDEX('元データ'!$A$2:$I$354,MATCH('費用構成表'!$A24,'元データ'!$A$2:$A$354,0),MATCH('費用構成表'!K$1,'元データ'!$A$2:$I$2,0))</f>
        <v>0</v>
      </c>
      <c r="L24" s="14">
        <f>INDEX('元データ'!$A$2:$I$354,MATCH('費用構成表'!$A24,'元データ'!$A$2:$A$354,0),MATCH('費用構成表'!L$1,'元データ'!$A$2:$I$2,0))</f>
        <v>0</v>
      </c>
      <c r="M24" s="16">
        <f>INDEX('元データ'!$A$2:$I$354,MATCH('費用構成表'!$A24,'元データ'!$A$2:$A$354,0),MATCH('費用構成表'!M$1,'元データ'!$A$2:$I$2,0))</f>
        <v>0</v>
      </c>
    </row>
    <row r="25" spans="1:13" ht="13.5" customHeight="1">
      <c r="A25" s="222" t="s">
        <v>1106</v>
      </c>
      <c r="B25" s="124"/>
      <c r="C25" s="49" t="s">
        <v>49</v>
      </c>
      <c r="D25" s="52"/>
      <c r="E25" s="263">
        <f t="shared" si="0"/>
        <v>0</v>
      </c>
      <c r="F25" s="15">
        <f>INDEX('元データ'!$A$2:$I$354,MATCH('費用構成表'!$A25,'元データ'!$A$2:$A$354,0),MATCH('費用構成表'!F$1,'元データ'!$A$2:$I$2,0))</f>
        <v>0</v>
      </c>
      <c r="G25" s="14">
        <f>INDEX('元データ'!$A$2:$I$354,MATCH('費用構成表'!$A25,'元データ'!$A$2:$A$354,0),MATCH('費用構成表'!G$1,'元データ'!$A$2:$I$2,0))</f>
        <v>0</v>
      </c>
      <c r="H25" s="14">
        <f>INDEX('元データ'!$A$2:$I$354,MATCH('費用構成表'!$A25,'元データ'!$A$2:$A$354,0),MATCH('費用構成表'!H$1,'元データ'!$A$2:$I$2,0))</f>
        <v>0</v>
      </c>
      <c r="I25" s="14">
        <f>INDEX('元データ'!$A$2:$I$354,MATCH('費用構成表'!$A25,'元データ'!$A$2:$A$354,0),MATCH('費用構成表'!I$1,'元データ'!$A$2:$I$2,0))</f>
        <v>0</v>
      </c>
      <c r="J25" s="14">
        <f>INDEX('元データ'!$A$2:$I$354,MATCH('費用構成表'!$A25,'元データ'!$A$2:$A$354,0),MATCH('費用構成表'!J$1,'元データ'!$A$2:$I$2,0))</f>
        <v>0</v>
      </c>
      <c r="K25" s="14">
        <f>INDEX('元データ'!$A$2:$I$354,MATCH('費用構成表'!$A25,'元データ'!$A$2:$A$354,0),MATCH('費用構成表'!K$1,'元データ'!$A$2:$I$2,0))</f>
        <v>0</v>
      </c>
      <c r="L25" s="14">
        <f>INDEX('元データ'!$A$2:$I$354,MATCH('費用構成表'!$A25,'元データ'!$A$2:$A$354,0),MATCH('費用構成表'!L$1,'元データ'!$A$2:$I$2,0))</f>
        <v>0</v>
      </c>
      <c r="M25" s="16">
        <f>INDEX('元データ'!$A$2:$I$354,MATCH('費用構成表'!$A25,'元データ'!$A$2:$A$354,0),MATCH('費用構成表'!M$1,'元データ'!$A$2:$I$2,0))</f>
        <v>0</v>
      </c>
    </row>
    <row r="26" spans="1:13" ht="13.5" customHeight="1">
      <c r="A26" s="222" t="s">
        <v>1107</v>
      </c>
      <c r="B26" s="124"/>
      <c r="C26" s="49" t="s">
        <v>50</v>
      </c>
      <c r="D26" s="52"/>
      <c r="E26" s="263">
        <f t="shared" si="0"/>
        <v>411368</v>
      </c>
      <c r="F26" s="15">
        <f>INDEX('元データ'!$A$2:$I$354,MATCH('費用構成表'!$A26,'元データ'!$A$2:$A$354,0),MATCH('費用構成表'!F$1,'元データ'!$A$2:$I$2,0))</f>
        <v>93417</v>
      </c>
      <c r="G26" s="14">
        <f>INDEX('元データ'!$A$2:$I$354,MATCH('費用構成表'!$A26,'元データ'!$A$2:$A$354,0),MATCH('費用構成表'!G$1,'元データ'!$A$2:$I$2,0))</f>
        <v>52641</v>
      </c>
      <c r="H26" s="14">
        <f>INDEX('元データ'!$A$2:$I$354,MATCH('費用構成表'!$A26,'元データ'!$A$2:$A$354,0),MATCH('費用構成表'!H$1,'元データ'!$A$2:$I$2,0))</f>
        <v>152413</v>
      </c>
      <c r="I26" s="14">
        <f>INDEX('元データ'!$A$2:$I$354,MATCH('費用構成表'!$A26,'元データ'!$A$2:$A$354,0),MATCH('費用構成表'!I$1,'元データ'!$A$2:$I$2,0))</f>
        <v>56694</v>
      </c>
      <c r="J26" s="14">
        <f>INDEX('元データ'!$A$2:$I$354,MATCH('費用構成表'!$A26,'元データ'!$A$2:$A$354,0),MATCH('費用構成表'!J$1,'元データ'!$A$2:$I$2,0))</f>
        <v>132</v>
      </c>
      <c r="K26" s="14">
        <f>INDEX('元データ'!$A$2:$I$354,MATCH('費用構成表'!$A26,'元データ'!$A$2:$A$354,0),MATCH('費用構成表'!K$1,'元データ'!$A$2:$I$2,0))</f>
        <v>32431</v>
      </c>
      <c r="L26" s="14">
        <f>INDEX('元データ'!$A$2:$I$354,MATCH('費用構成表'!$A26,'元データ'!$A$2:$A$354,0),MATCH('費用構成表'!L$1,'元データ'!$A$2:$I$2,0))</f>
        <v>378</v>
      </c>
      <c r="M26" s="16">
        <f>INDEX('元データ'!$A$2:$I$354,MATCH('費用構成表'!$A26,'元データ'!$A$2:$A$354,0),MATCH('費用構成表'!M$1,'元データ'!$A$2:$I$2,0))</f>
        <v>23262</v>
      </c>
    </row>
    <row r="27" spans="1:13" ht="13.5" customHeight="1">
      <c r="A27" s="222" t="s">
        <v>1108</v>
      </c>
      <c r="B27" s="124"/>
      <c r="C27" s="49" t="s">
        <v>945</v>
      </c>
      <c r="D27" s="76"/>
      <c r="E27" s="263">
        <f t="shared" si="0"/>
        <v>898531</v>
      </c>
      <c r="F27" s="15">
        <f>INDEX('元データ'!$A$2:$I$354,MATCH('費用構成表'!$A27,'元データ'!$A$2:$A$354,0),MATCH('費用構成表'!F$1,'元データ'!$A$2:$I$2,0))</f>
        <v>871575</v>
      </c>
      <c r="G27" s="14">
        <f>INDEX('元データ'!$A$2:$I$354,MATCH('費用構成表'!$A27,'元データ'!$A$2:$A$354,0),MATCH('費用構成表'!G$1,'元データ'!$A$2:$I$2,0))</f>
        <v>26956</v>
      </c>
      <c r="H27" s="14">
        <f>INDEX('元データ'!$A$2:$I$354,MATCH('費用構成表'!$A27,'元データ'!$A$2:$A$354,0),MATCH('費用構成表'!H$1,'元データ'!$A$2:$I$2,0))</f>
        <v>0</v>
      </c>
      <c r="I27" s="14">
        <f>INDEX('元データ'!$A$2:$I$354,MATCH('費用構成表'!$A27,'元データ'!$A$2:$A$354,0),MATCH('費用構成表'!I$1,'元データ'!$A$2:$I$2,0))</f>
        <v>0</v>
      </c>
      <c r="J27" s="14">
        <f>INDEX('元データ'!$A$2:$I$354,MATCH('費用構成表'!$A27,'元データ'!$A$2:$A$354,0),MATCH('費用構成表'!J$1,'元データ'!$A$2:$I$2,0))</f>
        <v>0</v>
      </c>
      <c r="K27" s="14">
        <f>INDEX('元データ'!$A$2:$I$354,MATCH('費用構成表'!$A27,'元データ'!$A$2:$A$354,0),MATCH('費用構成表'!K$1,'元データ'!$A$2:$I$2,0))</f>
        <v>0</v>
      </c>
      <c r="L27" s="14">
        <f>INDEX('元データ'!$A$2:$I$354,MATCH('費用構成表'!$A27,'元データ'!$A$2:$A$354,0),MATCH('費用構成表'!L$1,'元データ'!$A$2:$I$2,0))</f>
        <v>0</v>
      </c>
      <c r="M27" s="16">
        <f>INDEX('元データ'!$A$2:$I$354,MATCH('費用構成表'!$A27,'元データ'!$A$2:$A$354,0),MATCH('費用構成表'!M$1,'元データ'!$A$2:$I$2,0))</f>
        <v>0</v>
      </c>
    </row>
    <row r="28" spans="1:13" ht="13.5" customHeight="1">
      <c r="A28" s="222" t="s">
        <v>1109</v>
      </c>
      <c r="B28" s="124"/>
      <c r="C28" s="49" t="s">
        <v>946</v>
      </c>
      <c r="D28" s="52"/>
      <c r="E28" s="263">
        <f t="shared" si="0"/>
        <v>288225</v>
      </c>
      <c r="F28" s="15">
        <f>INDEX('元データ'!$A$2:$I$354,MATCH('費用構成表'!$A28,'元データ'!$A$2:$A$354,0),MATCH('費用構成表'!F$1,'元データ'!$A$2:$I$2,0))</f>
        <v>204325</v>
      </c>
      <c r="G28" s="14">
        <f>INDEX('元データ'!$A$2:$I$354,MATCH('費用構成表'!$A28,'元データ'!$A$2:$A$354,0),MATCH('費用構成表'!G$1,'元データ'!$A$2:$I$2,0))</f>
        <v>22752</v>
      </c>
      <c r="H28" s="14">
        <f>INDEX('元データ'!$A$2:$I$354,MATCH('費用構成表'!$A28,'元データ'!$A$2:$A$354,0),MATCH('費用構成表'!H$1,'元データ'!$A$2:$I$2,0))</f>
        <v>39208</v>
      </c>
      <c r="I28" s="14">
        <f>INDEX('元データ'!$A$2:$I$354,MATCH('費用構成表'!$A28,'元データ'!$A$2:$A$354,0),MATCH('費用構成表'!I$1,'元データ'!$A$2:$I$2,0))</f>
        <v>9256</v>
      </c>
      <c r="J28" s="14">
        <f>INDEX('元データ'!$A$2:$I$354,MATCH('費用構成表'!$A28,'元データ'!$A$2:$A$354,0),MATCH('費用構成表'!J$1,'元データ'!$A$2:$I$2,0))</f>
        <v>15</v>
      </c>
      <c r="K28" s="14">
        <f>INDEX('元データ'!$A$2:$I$354,MATCH('費用構成表'!$A28,'元データ'!$A$2:$A$354,0),MATCH('費用構成表'!K$1,'元データ'!$A$2:$I$2,0))</f>
        <v>4739</v>
      </c>
      <c r="L28" s="14">
        <f>INDEX('元データ'!$A$2:$I$354,MATCH('費用構成表'!$A28,'元データ'!$A$2:$A$354,0),MATCH('費用構成表'!L$1,'元データ'!$A$2:$I$2,0))</f>
        <v>45</v>
      </c>
      <c r="M28" s="16">
        <f>INDEX('元データ'!$A$2:$I$354,MATCH('費用構成表'!$A28,'元データ'!$A$2:$A$354,0),MATCH('費用構成表'!M$1,'元データ'!$A$2:$I$2,0))</f>
        <v>7885</v>
      </c>
    </row>
    <row r="29" spans="1:13" ht="13.5" customHeight="1">
      <c r="A29" s="222" t="s">
        <v>1110</v>
      </c>
      <c r="B29" s="124"/>
      <c r="C29" s="49" t="s">
        <v>947</v>
      </c>
      <c r="D29" s="52"/>
      <c r="E29" s="263">
        <f t="shared" si="0"/>
        <v>8084524</v>
      </c>
      <c r="F29" s="15">
        <f>INDEX('元データ'!$A$2:$I$354,MATCH('費用構成表'!$A29,'元データ'!$A$2:$A$354,0),MATCH('費用構成表'!F$1,'元データ'!$A$2:$I$2,0))</f>
        <v>5289450</v>
      </c>
      <c r="G29" s="14">
        <f>INDEX('元データ'!$A$2:$I$354,MATCH('費用構成表'!$A29,'元データ'!$A$2:$A$354,0),MATCH('費用構成表'!G$1,'元データ'!$A$2:$I$2,0))</f>
        <v>662975</v>
      </c>
      <c r="H29" s="14">
        <f>INDEX('元データ'!$A$2:$I$354,MATCH('費用構成表'!$A29,'元データ'!$A$2:$A$354,0),MATCH('費用構成表'!H$1,'元データ'!$A$2:$I$2,0))</f>
        <v>1594925</v>
      </c>
      <c r="I29" s="14">
        <f>INDEX('元データ'!$A$2:$I$354,MATCH('費用構成表'!$A29,'元データ'!$A$2:$A$354,0),MATCH('費用構成表'!I$1,'元データ'!$A$2:$I$2,0))</f>
        <v>419525</v>
      </c>
      <c r="J29" s="14">
        <f>INDEX('元データ'!$A$2:$I$354,MATCH('費用構成表'!$A29,'元データ'!$A$2:$A$354,0),MATCH('費用構成表'!J$1,'元データ'!$A$2:$I$2,0))</f>
        <v>1148</v>
      </c>
      <c r="K29" s="14">
        <f>INDEX('元データ'!$A$2:$I$354,MATCH('費用構成表'!$A29,'元データ'!$A$2:$A$354,0),MATCH('費用構成表'!K$1,'元データ'!$A$2:$I$2,0))</f>
        <v>67027</v>
      </c>
      <c r="L29" s="14">
        <f>INDEX('元データ'!$A$2:$I$354,MATCH('費用構成表'!$A29,'元データ'!$A$2:$A$354,0),MATCH('費用構成表'!L$1,'元データ'!$A$2:$I$2,0))</f>
        <v>705</v>
      </c>
      <c r="M29" s="16">
        <f>INDEX('元データ'!$A$2:$I$354,MATCH('費用構成表'!$A29,'元データ'!$A$2:$A$354,0),MATCH('費用構成表'!M$1,'元データ'!$A$2:$I$2,0))</f>
        <v>48769</v>
      </c>
    </row>
    <row r="30" spans="2:13" ht="13.5" customHeight="1">
      <c r="B30" s="123"/>
      <c r="C30" s="120" t="s">
        <v>278</v>
      </c>
      <c r="D30" s="127" t="s">
        <v>43</v>
      </c>
      <c r="E30" s="296">
        <f aca="true" t="shared" si="1" ref="E30:M30">+E8/E$29*100</f>
        <v>1.4081719591654376</v>
      </c>
      <c r="F30" s="297">
        <f t="shared" si="1"/>
        <v>1.6590949909725965</v>
      </c>
      <c r="G30" s="298">
        <f t="shared" si="1"/>
        <v>2.634639315207964</v>
      </c>
      <c r="H30" s="298">
        <f t="shared" si="1"/>
        <v>0.5404642851544744</v>
      </c>
      <c r="I30" s="298">
        <f t="shared" si="1"/>
        <v>0</v>
      </c>
      <c r="J30" s="298">
        <f t="shared" si="1"/>
        <v>0</v>
      </c>
      <c r="K30" s="298">
        <f t="shared" si="1"/>
        <v>0</v>
      </c>
      <c r="L30" s="298">
        <f t="shared" si="1"/>
        <v>0</v>
      </c>
      <c r="M30" s="299">
        <f t="shared" si="1"/>
        <v>0</v>
      </c>
    </row>
    <row r="31" spans="2:13" ht="13.5" customHeight="1">
      <c r="B31" s="124"/>
      <c r="C31" s="49"/>
      <c r="D31" s="50" t="s">
        <v>44</v>
      </c>
      <c r="E31" s="261">
        <f aca="true" t="shared" si="2" ref="E31:M31">+E9/E$29*100</f>
        <v>0.6834663364225277</v>
      </c>
      <c r="F31" s="300">
        <f t="shared" si="2"/>
        <v>0.8124096078042141</v>
      </c>
      <c r="G31" s="301">
        <f t="shared" si="2"/>
        <v>1.2302123006146537</v>
      </c>
      <c r="H31" s="301">
        <f t="shared" si="2"/>
        <v>0.25875824882047743</v>
      </c>
      <c r="I31" s="301">
        <f t="shared" si="2"/>
        <v>0</v>
      </c>
      <c r="J31" s="301">
        <f t="shared" si="2"/>
        <v>0</v>
      </c>
      <c r="K31" s="301">
        <f t="shared" si="2"/>
        <v>0</v>
      </c>
      <c r="L31" s="301">
        <f t="shared" si="2"/>
        <v>0</v>
      </c>
      <c r="M31" s="302">
        <f t="shared" si="2"/>
        <v>0</v>
      </c>
    </row>
    <row r="32" spans="2:13" ht="13.5" customHeight="1">
      <c r="B32" s="124"/>
      <c r="C32" s="49"/>
      <c r="D32" s="50" t="s">
        <v>45</v>
      </c>
      <c r="E32" s="261">
        <f aca="true" t="shared" si="3" ref="E32:M32">+E10/E$29*100</f>
        <v>0</v>
      </c>
      <c r="F32" s="300">
        <f t="shared" si="3"/>
        <v>0</v>
      </c>
      <c r="G32" s="301">
        <f t="shared" si="3"/>
        <v>0</v>
      </c>
      <c r="H32" s="301">
        <f t="shared" si="3"/>
        <v>0</v>
      </c>
      <c r="I32" s="301">
        <f t="shared" si="3"/>
        <v>0</v>
      </c>
      <c r="J32" s="301">
        <f t="shared" si="3"/>
        <v>0</v>
      </c>
      <c r="K32" s="301">
        <f t="shared" si="3"/>
        <v>0</v>
      </c>
      <c r="L32" s="301">
        <f t="shared" si="3"/>
        <v>0</v>
      </c>
      <c r="M32" s="302">
        <f t="shared" si="3"/>
        <v>0</v>
      </c>
    </row>
    <row r="33" spans="2:13" ht="13.5" customHeight="1">
      <c r="B33" s="124"/>
      <c r="C33" s="49"/>
      <c r="D33" s="50" t="s">
        <v>46</v>
      </c>
      <c r="E33" s="261">
        <f aca="true" t="shared" si="4" ref="E33:M33">+E11/E$29*100</f>
        <v>0.25817228076755044</v>
      </c>
      <c r="F33" s="300">
        <f t="shared" si="4"/>
        <v>0.39459679172692813</v>
      </c>
      <c r="G33" s="301">
        <f t="shared" si="4"/>
        <v>0</v>
      </c>
      <c r="H33" s="301">
        <f t="shared" si="4"/>
        <v>0</v>
      </c>
      <c r="I33" s="301">
        <f t="shared" si="4"/>
        <v>0</v>
      </c>
      <c r="J33" s="301">
        <f t="shared" si="4"/>
        <v>0</v>
      </c>
      <c r="K33" s="301">
        <f t="shared" si="4"/>
        <v>0</v>
      </c>
      <c r="L33" s="301">
        <f t="shared" si="4"/>
        <v>0</v>
      </c>
      <c r="M33" s="302">
        <f t="shared" si="4"/>
        <v>0</v>
      </c>
    </row>
    <row r="34" spans="2:13" ht="13.5" customHeight="1">
      <c r="B34" s="124"/>
      <c r="C34" s="49"/>
      <c r="D34" s="50" t="s">
        <v>47</v>
      </c>
      <c r="E34" s="261">
        <f aca="true" t="shared" si="5" ref="E34:M34">+E12/E$29*100</f>
        <v>0.45245706488099985</v>
      </c>
      <c r="F34" s="300">
        <f t="shared" si="5"/>
        <v>0.5370690714535538</v>
      </c>
      <c r="G34" s="301">
        <f t="shared" si="5"/>
        <v>0.824465477582111</v>
      </c>
      <c r="H34" s="301">
        <f t="shared" si="5"/>
        <v>0.1696004514318855</v>
      </c>
      <c r="I34" s="301">
        <f t="shared" si="5"/>
        <v>0</v>
      </c>
      <c r="J34" s="301">
        <f t="shared" si="5"/>
        <v>0</v>
      </c>
      <c r="K34" s="301">
        <f t="shared" si="5"/>
        <v>0</v>
      </c>
      <c r="L34" s="301">
        <f t="shared" si="5"/>
        <v>0</v>
      </c>
      <c r="M34" s="302">
        <f t="shared" si="5"/>
        <v>0</v>
      </c>
    </row>
    <row r="35" spans="2:13" ht="13.5" customHeight="1">
      <c r="B35" s="124"/>
      <c r="C35" s="49"/>
      <c r="D35" s="50" t="s">
        <v>48</v>
      </c>
      <c r="E35" s="261">
        <f aca="true" t="shared" si="6" ref="E35:M35">+E13/E$29*100</f>
        <v>2.8022676412365155</v>
      </c>
      <c r="F35" s="300">
        <f t="shared" si="6"/>
        <v>3.4031704619572922</v>
      </c>
      <c r="G35" s="301">
        <f t="shared" si="6"/>
        <v>4.689317093404729</v>
      </c>
      <c r="H35" s="301">
        <f t="shared" si="6"/>
        <v>0.9688229854068373</v>
      </c>
      <c r="I35" s="301">
        <f t="shared" si="6"/>
        <v>0</v>
      </c>
      <c r="J35" s="301">
        <f t="shared" si="6"/>
        <v>0</v>
      </c>
      <c r="K35" s="301">
        <f t="shared" si="6"/>
        <v>0</v>
      </c>
      <c r="L35" s="301">
        <f t="shared" si="6"/>
        <v>0</v>
      </c>
      <c r="M35" s="302">
        <f t="shared" si="6"/>
        <v>0</v>
      </c>
    </row>
    <row r="36" spans="2:13" ht="13.5" customHeight="1">
      <c r="B36" s="124"/>
      <c r="C36" s="51" t="s">
        <v>265</v>
      </c>
      <c r="D36" s="52"/>
      <c r="E36" s="261">
        <f aca="true" t="shared" si="7" ref="E36:M36">+E14/E$29*100</f>
        <v>20.367383410575567</v>
      </c>
      <c r="F36" s="300">
        <f t="shared" si="7"/>
        <v>21.16055544527314</v>
      </c>
      <c r="G36" s="301">
        <f t="shared" si="7"/>
        <v>18.731928051585655</v>
      </c>
      <c r="H36" s="301">
        <f t="shared" si="7"/>
        <v>21.74541122623321</v>
      </c>
      <c r="I36" s="301">
        <f t="shared" si="7"/>
        <v>11.96543710148382</v>
      </c>
      <c r="J36" s="301">
        <f t="shared" si="7"/>
        <v>16.376306620209057</v>
      </c>
      <c r="K36" s="301">
        <f t="shared" si="7"/>
        <v>8.78153579900637</v>
      </c>
      <c r="L36" s="301">
        <f t="shared" si="7"/>
        <v>6.524822695035461</v>
      </c>
      <c r="M36" s="302">
        <f t="shared" si="7"/>
        <v>0</v>
      </c>
    </row>
    <row r="37" spans="2:13" ht="13.5" customHeight="1">
      <c r="B37" s="124" t="s">
        <v>28</v>
      </c>
      <c r="C37" s="49"/>
      <c r="D37" s="50" t="s">
        <v>294</v>
      </c>
      <c r="E37" s="261">
        <f aca="true" t="shared" si="8" ref="E37:M37">+E15/E$29*100</f>
        <v>20.367383410575567</v>
      </c>
      <c r="F37" s="300">
        <f t="shared" si="8"/>
        <v>21.16055544527314</v>
      </c>
      <c r="G37" s="301">
        <f t="shared" si="8"/>
        <v>18.731928051585655</v>
      </c>
      <c r="H37" s="301">
        <f t="shared" si="8"/>
        <v>21.74541122623321</v>
      </c>
      <c r="I37" s="301">
        <f t="shared" si="8"/>
        <v>11.96543710148382</v>
      </c>
      <c r="J37" s="301">
        <f t="shared" si="8"/>
        <v>16.376306620209057</v>
      </c>
      <c r="K37" s="301">
        <f t="shared" si="8"/>
        <v>8.78153579900637</v>
      </c>
      <c r="L37" s="301">
        <f t="shared" si="8"/>
        <v>6.524822695035461</v>
      </c>
      <c r="M37" s="302">
        <f t="shared" si="8"/>
        <v>0</v>
      </c>
    </row>
    <row r="38" spans="2:13" ht="13.5" customHeight="1">
      <c r="B38" s="125"/>
      <c r="C38" s="122" t="s">
        <v>279</v>
      </c>
      <c r="D38" s="50" t="s">
        <v>295</v>
      </c>
      <c r="E38" s="261">
        <f aca="true" t="shared" si="9" ref="E38:M38">+E16/E$29*100</f>
        <v>0</v>
      </c>
      <c r="F38" s="300">
        <f t="shared" si="9"/>
        <v>0</v>
      </c>
      <c r="G38" s="301">
        <f t="shared" si="9"/>
        <v>0</v>
      </c>
      <c r="H38" s="301">
        <f t="shared" si="9"/>
        <v>0</v>
      </c>
      <c r="I38" s="301">
        <f t="shared" si="9"/>
        <v>0</v>
      </c>
      <c r="J38" s="301">
        <f t="shared" si="9"/>
        <v>0</v>
      </c>
      <c r="K38" s="301">
        <f t="shared" si="9"/>
        <v>0</v>
      </c>
      <c r="L38" s="301">
        <f t="shared" si="9"/>
        <v>0</v>
      </c>
      <c r="M38" s="302">
        <f t="shared" si="9"/>
        <v>0</v>
      </c>
    </row>
    <row r="39" spans="2:13" ht="13.5" customHeight="1">
      <c r="B39" s="124"/>
      <c r="C39" s="49"/>
      <c r="D39" s="50" t="s">
        <v>296</v>
      </c>
      <c r="E39" s="261">
        <f aca="true" t="shared" si="10" ref="E39:M39">+E17/E$29*100</f>
        <v>0</v>
      </c>
      <c r="F39" s="300">
        <f t="shared" si="10"/>
        <v>0</v>
      </c>
      <c r="G39" s="301">
        <f t="shared" si="10"/>
        <v>0</v>
      </c>
      <c r="H39" s="301">
        <f t="shared" si="10"/>
        <v>0</v>
      </c>
      <c r="I39" s="301">
        <f t="shared" si="10"/>
        <v>0</v>
      </c>
      <c r="J39" s="301">
        <f t="shared" si="10"/>
        <v>0</v>
      </c>
      <c r="K39" s="301">
        <f t="shared" si="10"/>
        <v>0</v>
      </c>
      <c r="L39" s="301">
        <f t="shared" si="10"/>
        <v>0</v>
      </c>
      <c r="M39" s="302">
        <f t="shared" si="10"/>
        <v>0</v>
      </c>
    </row>
    <row r="40" spans="2:13" ht="13.5" customHeight="1">
      <c r="B40" s="124"/>
      <c r="C40" s="51" t="s">
        <v>271</v>
      </c>
      <c r="D40" s="52"/>
      <c r="E40" s="261">
        <f aca="true" t="shared" si="11" ref="E40:M40">+E18/E$29*100</f>
        <v>53.87954813418824</v>
      </c>
      <c r="F40" s="300">
        <f t="shared" si="11"/>
        <v>51.91303443647261</v>
      </c>
      <c r="G40" s="301">
        <f t="shared" si="11"/>
        <v>55.053961310758325</v>
      </c>
      <c r="H40" s="301">
        <f t="shared" si="11"/>
        <v>58.89493236359077</v>
      </c>
      <c r="I40" s="301">
        <f t="shared" si="11"/>
        <v>63.64269113878791</v>
      </c>
      <c r="J40" s="301">
        <f t="shared" si="11"/>
        <v>70.81881533101046</v>
      </c>
      <c r="K40" s="301">
        <f t="shared" si="11"/>
        <v>32.30041625016784</v>
      </c>
      <c r="L40" s="301">
        <f t="shared" si="11"/>
        <v>28.936170212765955</v>
      </c>
      <c r="M40" s="302">
        <f t="shared" si="11"/>
        <v>32.81387766819086</v>
      </c>
    </row>
    <row r="41" spans="2:13" ht="13.5" customHeight="1">
      <c r="B41" s="125" t="s">
        <v>29</v>
      </c>
      <c r="C41" s="51" t="s">
        <v>272</v>
      </c>
      <c r="D41" s="52"/>
      <c r="E41" s="261">
        <f aca="true" t="shared" si="12" ref="E41:M41">+E19/E$29*100</f>
        <v>2.04157968978755</v>
      </c>
      <c r="F41" s="300">
        <f t="shared" si="12"/>
        <v>0.7847129663764665</v>
      </c>
      <c r="G41" s="301">
        <f t="shared" si="12"/>
        <v>3.5411591688977713</v>
      </c>
      <c r="H41" s="301">
        <f t="shared" si="12"/>
        <v>4.575450256281643</v>
      </c>
      <c r="I41" s="301">
        <f t="shared" si="12"/>
        <v>6.455395983552828</v>
      </c>
      <c r="J41" s="301">
        <f t="shared" si="12"/>
        <v>0</v>
      </c>
      <c r="K41" s="301">
        <f t="shared" si="12"/>
        <v>0.016411296940039087</v>
      </c>
      <c r="L41" s="301">
        <f t="shared" si="12"/>
        <v>0</v>
      </c>
      <c r="M41" s="302">
        <f t="shared" si="12"/>
        <v>0</v>
      </c>
    </row>
    <row r="42" spans="2:13" ht="13.5" customHeight="1">
      <c r="B42" s="124"/>
      <c r="C42" s="51" t="s">
        <v>273</v>
      </c>
      <c r="D42" s="52"/>
      <c r="E42" s="261">
        <f aca="true" t="shared" si="13" ref="E42:M42">+E20/E$29*100</f>
        <v>0.028894712910741558</v>
      </c>
      <c r="F42" s="300">
        <f t="shared" si="13"/>
        <v>0.011778162190775978</v>
      </c>
      <c r="G42" s="301">
        <f t="shared" si="13"/>
        <v>0.10121045288283871</v>
      </c>
      <c r="H42" s="301">
        <f t="shared" si="13"/>
        <v>0.035550260984058814</v>
      </c>
      <c r="I42" s="301">
        <f t="shared" si="13"/>
        <v>0.0970144806626542</v>
      </c>
      <c r="J42" s="301">
        <f t="shared" si="13"/>
        <v>0</v>
      </c>
      <c r="K42" s="301">
        <f t="shared" si="13"/>
        <v>0</v>
      </c>
      <c r="L42" s="301">
        <f t="shared" si="13"/>
        <v>0</v>
      </c>
      <c r="M42" s="302">
        <f t="shared" si="13"/>
        <v>0.13943283643297996</v>
      </c>
    </row>
    <row r="43" spans="2:13" ht="13.5" customHeight="1">
      <c r="B43" s="124"/>
      <c r="C43" s="51" t="s">
        <v>274</v>
      </c>
      <c r="D43" s="52"/>
      <c r="E43" s="261">
        <f aca="true" t="shared" si="14" ref="E43:M43">+E21/E$29*100</f>
        <v>0.09785362749866289</v>
      </c>
      <c r="F43" s="300">
        <f t="shared" si="14"/>
        <v>0.03024889166170396</v>
      </c>
      <c r="G43" s="301">
        <f t="shared" si="14"/>
        <v>0.13318752592480862</v>
      </c>
      <c r="H43" s="301">
        <f t="shared" si="14"/>
        <v>0.29017038418734425</v>
      </c>
      <c r="I43" s="301">
        <f t="shared" si="14"/>
        <v>0.17972707228413087</v>
      </c>
      <c r="J43" s="301">
        <f t="shared" si="14"/>
        <v>0</v>
      </c>
      <c r="K43" s="301">
        <f t="shared" si="14"/>
        <v>0</v>
      </c>
      <c r="L43" s="301">
        <f t="shared" si="14"/>
        <v>0</v>
      </c>
      <c r="M43" s="302">
        <f t="shared" si="14"/>
        <v>0.0943222128811335</v>
      </c>
    </row>
    <row r="44" spans="2:13" ht="13.5" customHeight="1">
      <c r="B44" s="125"/>
      <c r="C44" s="51" t="s">
        <v>275</v>
      </c>
      <c r="D44" s="52"/>
      <c r="E44" s="261">
        <f aca="true" t="shared" si="15" ref="E44:M44">+E22/E$29*100</f>
        <v>0.8326155009249772</v>
      </c>
      <c r="F44" s="300">
        <f t="shared" si="15"/>
        <v>0.5899101040750929</v>
      </c>
      <c r="G44" s="301">
        <f t="shared" si="15"/>
        <v>1.3419812210113502</v>
      </c>
      <c r="H44" s="301">
        <f t="shared" si="15"/>
        <v>1.0039970531529696</v>
      </c>
      <c r="I44" s="301">
        <f t="shared" si="15"/>
        <v>1.7526965019963054</v>
      </c>
      <c r="J44" s="301">
        <f t="shared" si="15"/>
        <v>0</v>
      </c>
      <c r="K44" s="301">
        <f t="shared" si="15"/>
        <v>3.446372357408209</v>
      </c>
      <c r="L44" s="301">
        <f t="shared" si="15"/>
        <v>4.539007092198582</v>
      </c>
      <c r="M44" s="302">
        <f t="shared" si="15"/>
        <v>3.085976747524042</v>
      </c>
    </row>
    <row r="45" spans="2:13" ht="13.5" customHeight="1">
      <c r="B45" s="124" t="s">
        <v>30</v>
      </c>
      <c r="C45" s="51" t="s">
        <v>276</v>
      </c>
      <c r="D45" s="52"/>
      <c r="E45" s="261">
        <f aca="true" t="shared" si="16" ref="E45:M45">+E23/E$29*100</f>
        <v>0.004576645452471908</v>
      </c>
      <c r="F45" s="300">
        <f t="shared" si="16"/>
        <v>0</v>
      </c>
      <c r="G45" s="301">
        <f t="shared" si="16"/>
        <v>0</v>
      </c>
      <c r="H45" s="301">
        <f t="shared" si="16"/>
        <v>0.023198583005470477</v>
      </c>
      <c r="I45" s="301">
        <f t="shared" si="16"/>
        <v>0</v>
      </c>
      <c r="J45" s="301">
        <f t="shared" si="16"/>
        <v>0</v>
      </c>
      <c r="K45" s="301">
        <f t="shared" si="16"/>
        <v>0</v>
      </c>
      <c r="L45" s="301">
        <f t="shared" si="16"/>
        <v>0</v>
      </c>
      <c r="M45" s="302">
        <f t="shared" si="16"/>
        <v>0</v>
      </c>
    </row>
    <row r="46" spans="2:13" ht="13.5" customHeight="1">
      <c r="B46" s="124"/>
      <c r="C46" s="51" t="s">
        <v>277</v>
      </c>
      <c r="D46" s="52"/>
      <c r="E46" s="261">
        <f aca="true" t="shared" si="17" ref="E46:M46">+E24/E$29*100</f>
        <v>0.17758621286794374</v>
      </c>
      <c r="F46" s="300">
        <f t="shared" si="17"/>
        <v>0</v>
      </c>
      <c r="G46" s="301">
        <f t="shared" si="17"/>
        <v>0.9694181530223613</v>
      </c>
      <c r="H46" s="301">
        <f t="shared" si="17"/>
        <v>0.4480461463705189</v>
      </c>
      <c r="I46" s="301">
        <f t="shared" si="17"/>
        <v>0.1868780168047196</v>
      </c>
      <c r="J46" s="301">
        <f t="shared" si="17"/>
        <v>0</v>
      </c>
      <c r="K46" s="301">
        <f t="shared" si="17"/>
        <v>0</v>
      </c>
      <c r="L46" s="301">
        <f t="shared" si="17"/>
        <v>0</v>
      </c>
      <c r="M46" s="302">
        <f t="shared" si="17"/>
        <v>0</v>
      </c>
    </row>
    <row r="47" spans="2:13" ht="13.5" customHeight="1">
      <c r="B47" s="124"/>
      <c r="C47" s="49" t="s">
        <v>49</v>
      </c>
      <c r="D47" s="52"/>
      <c r="E47" s="261">
        <f aca="true" t="shared" si="18" ref="E47:M47">+E25/E$29*100</f>
        <v>0</v>
      </c>
      <c r="F47" s="300">
        <f t="shared" si="18"/>
        <v>0</v>
      </c>
      <c r="G47" s="301">
        <f t="shared" si="18"/>
        <v>0</v>
      </c>
      <c r="H47" s="301">
        <f t="shared" si="18"/>
        <v>0</v>
      </c>
      <c r="I47" s="301">
        <f t="shared" si="18"/>
        <v>0</v>
      </c>
      <c r="J47" s="301">
        <f t="shared" si="18"/>
        <v>0</v>
      </c>
      <c r="K47" s="301">
        <f t="shared" si="18"/>
        <v>0</v>
      </c>
      <c r="L47" s="301">
        <f t="shared" si="18"/>
        <v>0</v>
      </c>
      <c r="M47" s="302">
        <f t="shared" si="18"/>
        <v>0</v>
      </c>
    </row>
    <row r="48" spans="2:13" ht="13.5" customHeight="1">
      <c r="B48" s="124"/>
      <c r="C48" s="49" t="s">
        <v>50</v>
      </c>
      <c r="D48" s="52"/>
      <c r="E48" s="261">
        <f aca="true" t="shared" si="19" ref="E48:M48">+E26/E$29*100</f>
        <v>5.088339152682335</v>
      </c>
      <c r="F48" s="300">
        <f t="shared" si="19"/>
        <v>1.7661004452258742</v>
      </c>
      <c r="G48" s="301">
        <f t="shared" si="19"/>
        <v>7.940118405671405</v>
      </c>
      <c r="H48" s="301">
        <f t="shared" si="19"/>
        <v>9.556123328683167</v>
      </c>
      <c r="I48" s="301">
        <f t="shared" si="19"/>
        <v>13.513854955008641</v>
      </c>
      <c r="J48" s="301">
        <f t="shared" si="19"/>
        <v>11.498257839721255</v>
      </c>
      <c r="K48" s="301">
        <f t="shared" si="19"/>
        <v>48.38497918749161</v>
      </c>
      <c r="L48" s="301">
        <f t="shared" si="19"/>
        <v>53.61702127659574</v>
      </c>
      <c r="M48" s="302">
        <f t="shared" si="19"/>
        <v>47.69833295741147</v>
      </c>
    </row>
    <row r="49" spans="2:13" ht="13.5" customHeight="1">
      <c r="B49" s="124"/>
      <c r="C49" s="49" t="s">
        <v>945</v>
      </c>
      <c r="D49" s="76"/>
      <c r="E49" s="261">
        <f aca="true" t="shared" si="20" ref="E49:M49">+E27/E$29*100</f>
        <v>11.114210310959557</v>
      </c>
      <c r="F49" s="300">
        <f t="shared" si="20"/>
        <v>16.477611093781018</v>
      </c>
      <c r="G49" s="301">
        <f t="shared" si="20"/>
        <v>4.065915004336514</v>
      </c>
      <c r="H49" s="301">
        <f t="shared" si="20"/>
        <v>0</v>
      </c>
      <c r="I49" s="301">
        <f t="shared" si="20"/>
        <v>0</v>
      </c>
      <c r="J49" s="301">
        <f t="shared" si="20"/>
        <v>0</v>
      </c>
      <c r="K49" s="301">
        <f t="shared" si="20"/>
        <v>0</v>
      </c>
      <c r="L49" s="301">
        <f t="shared" si="20"/>
        <v>0</v>
      </c>
      <c r="M49" s="302">
        <f t="shared" si="20"/>
        <v>0</v>
      </c>
    </row>
    <row r="50" spans="2:13" ht="13.5" customHeight="1">
      <c r="B50" s="124"/>
      <c r="C50" s="49" t="s">
        <v>946</v>
      </c>
      <c r="D50" s="52"/>
      <c r="E50" s="261">
        <f aca="true" t="shared" si="21" ref="E50:M50">+E28/E$29*100</f>
        <v>3.5651449609154477</v>
      </c>
      <c r="F50" s="300">
        <f t="shared" si="21"/>
        <v>3.8628779929860384</v>
      </c>
      <c r="G50" s="301">
        <f t="shared" si="21"/>
        <v>3.4318036125042424</v>
      </c>
      <c r="H50" s="301">
        <f t="shared" si="21"/>
        <v>2.4582974121040175</v>
      </c>
      <c r="I50" s="301">
        <f t="shared" si="21"/>
        <v>2.206304749418986</v>
      </c>
      <c r="J50" s="301">
        <f t="shared" si="21"/>
        <v>1.3066202090592334</v>
      </c>
      <c r="K50" s="301">
        <f t="shared" si="21"/>
        <v>7.0702851089859315</v>
      </c>
      <c r="L50" s="301">
        <f t="shared" si="21"/>
        <v>6.382978723404255</v>
      </c>
      <c r="M50" s="302">
        <f t="shared" si="21"/>
        <v>16.168057577559516</v>
      </c>
    </row>
    <row r="51" spans="2:13" ht="13.5" customHeight="1">
      <c r="B51" s="126"/>
      <c r="C51" s="49" t="s">
        <v>947</v>
      </c>
      <c r="D51" s="52"/>
      <c r="E51" s="303">
        <f>+E29/E$29*100</f>
        <v>100</v>
      </c>
      <c r="F51" s="304">
        <f aca="true" t="shared" si="22" ref="F51:L51">+F29/F$29*100</f>
        <v>100</v>
      </c>
      <c r="G51" s="305">
        <f t="shared" si="22"/>
        <v>100</v>
      </c>
      <c r="H51" s="305">
        <f t="shared" si="22"/>
        <v>100</v>
      </c>
      <c r="I51" s="305">
        <f t="shared" si="22"/>
        <v>100</v>
      </c>
      <c r="J51" s="305">
        <f t="shared" si="22"/>
        <v>100</v>
      </c>
      <c r="K51" s="305">
        <f t="shared" si="22"/>
        <v>100</v>
      </c>
      <c r="L51" s="305">
        <f t="shared" si="22"/>
        <v>100</v>
      </c>
      <c r="M51" s="306">
        <f>+M29/M$29*100</f>
        <v>100</v>
      </c>
    </row>
    <row r="52" spans="2:13" ht="13.5" customHeight="1">
      <c r="B52" s="124"/>
      <c r="C52" s="250" t="s">
        <v>278</v>
      </c>
      <c r="D52" s="127" t="s">
        <v>43</v>
      </c>
      <c r="E52" s="307">
        <f>+E8/'施設及び業務概況に関する調'!E$68*100</f>
        <v>0.5707583077911588</v>
      </c>
      <c r="F52" s="300">
        <f>+F8/'施設及び業務概況に関する調'!F$68*100</f>
        <v>0.5308856426216533</v>
      </c>
      <c r="G52" s="298">
        <f>+G8/'施設及び業務概況に関する調'!G$68*100</f>
        <v>1.917714069897148</v>
      </c>
      <c r="H52" s="298">
        <f>+H8/'施設及び業務概況に関する調'!H$68*100</f>
        <v>0.4663182443496781</v>
      </c>
      <c r="I52" s="298">
        <f>+I8/'施設及び業務概況に関する調'!I$68*100</f>
        <v>0</v>
      </c>
      <c r="J52" s="298">
        <f>+J8/'施設及び業務概況に関する調'!J$68*100</f>
        <v>0</v>
      </c>
      <c r="K52" s="298">
        <f>+K8/'施設及び業務概況に関する調'!K$68*100</f>
        <v>0</v>
      </c>
      <c r="L52" s="298">
        <f>+L8/'施設及び業務概況に関する調'!L$68*100</f>
        <v>0</v>
      </c>
      <c r="M52" s="308" t="s">
        <v>949</v>
      </c>
    </row>
    <row r="53" spans="2:13" ht="13.5" customHeight="1">
      <c r="B53" s="124"/>
      <c r="C53" s="49"/>
      <c r="D53" s="50" t="s">
        <v>44</v>
      </c>
      <c r="E53" s="300">
        <f>+E9/'施設及び業務概況に関する調'!E$68*100</f>
        <v>0.27702162869365515</v>
      </c>
      <c r="F53" s="300">
        <f>+F9/'施設及び業務概況に関する調'!F$68*100</f>
        <v>0.25995895295802823</v>
      </c>
      <c r="G53" s="301">
        <f>+G9/'施設及び業務概況に関する調'!G$68*100</f>
        <v>0.8954529085750925</v>
      </c>
      <c r="H53" s="301">
        <f>+H9/'施設及び業務概況に関する調'!H$68*100</f>
        <v>0.2232593265001301</v>
      </c>
      <c r="I53" s="301">
        <f>+I9/'施設及び業務概況に関する調'!I$68*100</f>
        <v>0</v>
      </c>
      <c r="J53" s="301">
        <f>+J9/'施設及び業務概況に関する調'!J$68*100</f>
        <v>0</v>
      </c>
      <c r="K53" s="301">
        <f>+K9/'施設及び業務概況に関する調'!K$68*100</f>
        <v>0</v>
      </c>
      <c r="L53" s="301">
        <f>+L9/'施設及び業務概況に関する調'!L$68*100</f>
        <v>0</v>
      </c>
      <c r="M53" s="309" t="s">
        <v>948</v>
      </c>
    </row>
    <row r="54" spans="2:13" ht="13.5" customHeight="1">
      <c r="B54" s="124"/>
      <c r="C54" s="49"/>
      <c r="D54" s="50" t="s">
        <v>45</v>
      </c>
      <c r="E54" s="300">
        <f>+E10/'施設及び業務概況に関する調'!E$68*100</f>
        <v>0</v>
      </c>
      <c r="F54" s="300">
        <f>+F10/'施設及び業務概況に関する調'!F$68*100</f>
        <v>0</v>
      </c>
      <c r="G54" s="301">
        <f>+G10/'施設及び業務概況に関する調'!G$68*100</f>
        <v>0</v>
      </c>
      <c r="H54" s="301">
        <f>+H10/'施設及び業務概況に関する調'!H$68*100</f>
        <v>0</v>
      </c>
      <c r="I54" s="301">
        <f>+I10/'施設及び業務概況に関する調'!I$68*100</f>
        <v>0</v>
      </c>
      <c r="J54" s="301">
        <f>+J10/'施設及び業務概況に関する調'!J$68*100</f>
        <v>0</v>
      </c>
      <c r="K54" s="301">
        <f>+K10/'施設及び業務概況に関する調'!K$68*100</f>
        <v>0</v>
      </c>
      <c r="L54" s="301">
        <f>+L10/'施設及び業務概況に関する調'!L$68*100</f>
        <v>0</v>
      </c>
      <c r="M54" s="309" t="s">
        <v>948</v>
      </c>
    </row>
    <row r="55" spans="2:13" ht="13.5" customHeight="1">
      <c r="B55" s="124"/>
      <c r="C55" s="49"/>
      <c r="D55" s="50" t="s">
        <v>46</v>
      </c>
      <c r="E55" s="300">
        <f>+E11/'施設及び業務概況に関する調'!E$68*100</f>
        <v>0.10464203120249696</v>
      </c>
      <c r="F55" s="300">
        <f>+F11/'施設及び業務概況に関する調'!F$68*100</f>
        <v>0.126265085780042</v>
      </c>
      <c r="G55" s="301">
        <f>+G11/'施設及び業務概況に関する調'!G$68*100</f>
        <v>0</v>
      </c>
      <c r="H55" s="301">
        <f>+H11/'施設及び業務概況に関する調'!H$68*100</f>
        <v>0</v>
      </c>
      <c r="I55" s="301">
        <f>+I11/'施設及び業務概況に関する調'!I$68*100</f>
        <v>0</v>
      </c>
      <c r="J55" s="301">
        <f>+J11/'施設及び業務概況に関する調'!J$68*100</f>
        <v>0</v>
      </c>
      <c r="K55" s="301">
        <f>+K11/'施設及び業務概況に関する調'!K$68*100</f>
        <v>0</v>
      </c>
      <c r="L55" s="301">
        <f>+L11/'施設及び業務概況に関する調'!L$68*100</f>
        <v>0</v>
      </c>
      <c r="M55" s="309" t="s">
        <v>948</v>
      </c>
    </row>
    <row r="56" spans="2:13" ht="13.5" customHeight="1">
      <c r="B56" s="125"/>
      <c r="C56" s="49"/>
      <c r="D56" s="50" t="s">
        <v>47</v>
      </c>
      <c r="E56" s="300">
        <f>+E12/'施設及び業務概況に関する調'!E$68*100</f>
        <v>0.18338927076255923</v>
      </c>
      <c r="F56" s="300">
        <f>+F12/'施設及び業務概況に関する調'!F$68*100</f>
        <v>0.17185408953811007</v>
      </c>
      <c r="G56" s="301">
        <f>+G12/'施設及び業務概況に関する調'!G$68*100</f>
        <v>0.6001159389739401</v>
      </c>
      <c r="H56" s="301">
        <f>+H12/'施設及び業務概況に関する調'!H$68*100</f>
        <v>0.14633304535567043</v>
      </c>
      <c r="I56" s="301">
        <f>+I12/'施設及び業務概況に関する調'!I$68*100</f>
        <v>0</v>
      </c>
      <c r="J56" s="301">
        <f>+J12/'施設及び業務概況に関する調'!J$68*100</f>
        <v>0</v>
      </c>
      <c r="K56" s="301">
        <f>+K12/'施設及び業務概況に関する調'!K$68*100</f>
        <v>0</v>
      </c>
      <c r="L56" s="301">
        <f>+L12/'施設及び業務概況に関する調'!L$68*100</f>
        <v>0</v>
      </c>
      <c r="M56" s="309" t="s">
        <v>948</v>
      </c>
    </row>
    <row r="57" spans="2:13" ht="13.5" customHeight="1">
      <c r="B57" s="125" t="s">
        <v>31</v>
      </c>
      <c r="C57" s="49"/>
      <c r="D57" s="50" t="s">
        <v>48</v>
      </c>
      <c r="E57" s="300">
        <f>+E13/'施設及び業務概況に関する調'!E$68*100</f>
        <v>1.13581123844987</v>
      </c>
      <c r="F57" s="300">
        <f>+F13/'施設及び業務概況に関する調'!F$68*100</f>
        <v>1.0889637708978335</v>
      </c>
      <c r="G57" s="301">
        <f>+G13/'施設及び業務概況に関する調'!G$68*100</f>
        <v>3.41328291744618</v>
      </c>
      <c r="H57" s="301">
        <f>+H13/'施設及び業務概況に関する調'!H$68*100</f>
        <v>0.8359106162054786</v>
      </c>
      <c r="I57" s="301">
        <f>+I13/'施設及び業務概況に関する調'!I$68*100</f>
        <v>0</v>
      </c>
      <c r="J57" s="301">
        <f>+J13/'施設及び業務概況に関する調'!J$68*100</f>
        <v>0</v>
      </c>
      <c r="K57" s="301">
        <f>+K13/'施設及び業務概況に関する調'!K$68*100</f>
        <v>0</v>
      </c>
      <c r="L57" s="301">
        <f>+L13/'施設及び業務概況に関する調'!L$68*100</f>
        <v>0</v>
      </c>
      <c r="M57" s="309" t="s">
        <v>948</v>
      </c>
    </row>
    <row r="58" spans="2:13" ht="13.5" customHeight="1">
      <c r="B58" s="125" t="s">
        <v>32</v>
      </c>
      <c r="C58" s="51" t="s">
        <v>265</v>
      </c>
      <c r="D58" s="52"/>
      <c r="E58" s="300">
        <f>+E14/'施設及び業務概況に関する調'!E$68*100</f>
        <v>8.255279629657855</v>
      </c>
      <c r="F58" s="300">
        <f>+F14/'施設及び業務概況に関する調'!F$68*100</f>
        <v>6.771062016894791</v>
      </c>
      <c r="G58" s="301">
        <f>+G14/'施設及び業務概況に関する調'!G$68*100</f>
        <v>13.634686833021528</v>
      </c>
      <c r="H58" s="301">
        <f>+H14/'施設及び業務概況に関する調'!H$68*100</f>
        <v>18.762168498850162</v>
      </c>
      <c r="I58" s="301">
        <f>+I14/'施設及び業務概況に関する調'!I$68*100</f>
        <v>9.48906351309713</v>
      </c>
      <c r="J58" s="301">
        <f>+J14/'施設及び業務概況に関する調'!J$68*100</f>
        <v>30.618892508143325</v>
      </c>
      <c r="K58" s="301">
        <f>+K14/'施設及び業務概況に関する調'!K$68*100</f>
        <v>4.705976414151509</v>
      </c>
      <c r="L58" s="301">
        <f>+L14/'施設及び業務概況に関する調'!L$68*100</f>
        <v>2.630074328187536</v>
      </c>
      <c r="M58" s="309" t="s">
        <v>948</v>
      </c>
    </row>
    <row r="59" spans="2:13" ht="13.5" customHeight="1">
      <c r="B59" s="125" t="s">
        <v>33</v>
      </c>
      <c r="C59" s="49"/>
      <c r="D59" s="50" t="s">
        <v>267</v>
      </c>
      <c r="E59" s="300">
        <f>+E15/'施設及び業務概況に関する調'!E$68*100</f>
        <v>8.255279629657855</v>
      </c>
      <c r="F59" s="300">
        <f>+F15/'施設及び業務概況に関する調'!F$68*100</f>
        <v>6.771062016894791</v>
      </c>
      <c r="G59" s="301">
        <f>+G15/'施設及び業務概況に関する調'!G$68*100</f>
        <v>13.634686833021528</v>
      </c>
      <c r="H59" s="301">
        <f>+H15/'施設及び業務概況に関する調'!H$68*100</f>
        <v>18.762168498850162</v>
      </c>
      <c r="I59" s="301">
        <f>+I15/'施設及び業務概況に関する調'!I$68*100</f>
        <v>9.48906351309713</v>
      </c>
      <c r="J59" s="301">
        <f>+J15/'施設及び業務概況に関する調'!J$68*100</f>
        <v>30.618892508143325</v>
      </c>
      <c r="K59" s="301">
        <f>+K15/'施設及び業務概況に関する調'!K$68*100</f>
        <v>4.705976414151509</v>
      </c>
      <c r="L59" s="301">
        <f>+L15/'施設及び業務概況に関する調'!L$68*100</f>
        <v>2.630074328187536</v>
      </c>
      <c r="M59" s="309" t="s">
        <v>948</v>
      </c>
    </row>
    <row r="60" spans="2:13" ht="13.5" customHeight="1">
      <c r="B60" s="125" t="s">
        <v>34</v>
      </c>
      <c r="C60" s="122" t="s">
        <v>268</v>
      </c>
      <c r="D60" s="50" t="s">
        <v>269</v>
      </c>
      <c r="E60" s="300">
        <f>+E16/'施設及び業務概況に関する調'!E$68*100</f>
        <v>0</v>
      </c>
      <c r="F60" s="300">
        <f>+F16/'施設及び業務概況に関する調'!F$68*100</f>
        <v>0</v>
      </c>
      <c r="G60" s="301">
        <f>+G16/'施設及び業務概況に関する調'!G$68*100</f>
        <v>0</v>
      </c>
      <c r="H60" s="301">
        <f>+H16/'施設及び業務概況に関する調'!H$68*100</f>
        <v>0</v>
      </c>
      <c r="I60" s="301">
        <f>+I16/'施設及び業務概況に関する調'!I$68*100</f>
        <v>0</v>
      </c>
      <c r="J60" s="301">
        <f>+J16/'施設及び業務概況に関する調'!J$68*100</f>
        <v>0</v>
      </c>
      <c r="K60" s="301">
        <f>+K16/'施設及び業務概況に関する調'!K$68*100</f>
        <v>0</v>
      </c>
      <c r="L60" s="301">
        <f>+L16/'施設及び業務概況に関する調'!L$68*100</f>
        <v>0</v>
      </c>
      <c r="M60" s="309" t="s">
        <v>948</v>
      </c>
    </row>
    <row r="61" spans="2:13" ht="13.5" customHeight="1">
      <c r="B61" s="125" t="s">
        <v>24</v>
      </c>
      <c r="C61" s="49"/>
      <c r="D61" s="50" t="s">
        <v>270</v>
      </c>
      <c r="E61" s="300">
        <f>+E17/'施設及び業務概況に関する調'!E$68*100</f>
        <v>0</v>
      </c>
      <c r="F61" s="300">
        <f>+F17/'施設及び業務概況に関する調'!F$68*100</f>
        <v>0</v>
      </c>
      <c r="G61" s="301">
        <f>+G17/'施設及び業務概況に関する調'!G$68*100</f>
        <v>0</v>
      </c>
      <c r="H61" s="301">
        <f>+H17/'施設及び業務概況に関する調'!H$68*100</f>
        <v>0</v>
      </c>
      <c r="I61" s="301">
        <f>+I17/'施設及び業務概況に関する調'!I$68*100</f>
        <v>0</v>
      </c>
      <c r="J61" s="301">
        <f>+J17/'施設及び業務概況に関する調'!J$68*100</f>
        <v>0</v>
      </c>
      <c r="K61" s="301">
        <f>+K17/'施設及び業務概況に関する調'!K$68*100</f>
        <v>0</v>
      </c>
      <c r="L61" s="301">
        <f>+L17/'施設及び業務概況に関する調'!L$68*100</f>
        <v>0</v>
      </c>
      <c r="M61" s="309" t="s">
        <v>948</v>
      </c>
    </row>
    <row r="62" spans="2:13" ht="13.5" customHeight="1">
      <c r="B62" s="125" t="s">
        <v>35</v>
      </c>
      <c r="C62" s="51" t="s">
        <v>271</v>
      </c>
      <c r="D62" s="52"/>
      <c r="E62" s="300">
        <f>+E18/'施設及び業務概況に関する調'!E$68*100</f>
        <v>21.83838381205024</v>
      </c>
      <c r="F62" s="300">
        <f>+F18/'施設及び業務概況に関する調'!F$68*100</f>
        <v>16.61139645240601</v>
      </c>
      <c r="G62" s="301">
        <f>+G18/'施設及び業務概況に関する調'!G$68*100</f>
        <v>40.072944937770636</v>
      </c>
      <c r="H62" s="301">
        <f>+H18/'施設及び業務概況に関する調'!H$68*100</f>
        <v>50.81516432308389</v>
      </c>
      <c r="I62" s="301">
        <f>+I18/'施設及び業務概況に関する調'!I$68*100</f>
        <v>50.47116400666152</v>
      </c>
      <c r="J62" s="301">
        <f>+J18/'施設及び業務概況に関する調'!J$68*100</f>
        <v>132.41042345276873</v>
      </c>
      <c r="K62" s="301">
        <f>+K18/'施設及び業務概況に関する調'!K$68*100</f>
        <v>17.309614231461122</v>
      </c>
      <c r="L62" s="301">
        <f>+L18/'施設及び業務概況に関する調'!L$68*100</f>
        <v>11.663807890222985</v>
      </c>
      <c r="M62" s="309" t="s">
        <v>948</v>
      </c>
    </row>
    <row r="63" spans="2:13" ht="13.5" customHeight="1">
      <c r="B63" s="125" t="s">
        <v>36</v>
      </c>
      <c r="C63" s="51" t="s">
        <v>272</v>
      </c>
      <c r="D63" s="52"/>
      <c r="E63" s="300">
        <f>+E19/'施設及び業務概況に関する調'!E$68*100</f>
        <v>0.8274902517264532</v>
      </c>
      <c r="F63" s="300">
        <f>+F19/'施設及び業務概況に関する調'!F$68*100</f>
        <v>0.2510964409482658</v>
      </c>
      <c r="G63" s="301">
        <f>+G19/'施設及び業務概況に関する調'!G$68*100</f>
        <v>2.5775561469614328</v>
      </c>
      <c r="H63" s="301">
        <f>+H19/'施設及び業務概況に関する調'!H$68*100</f>
        <v>3.9477463899556566</v>
      </c>
      <c r="I63" s="301">
        <f>+I19/'施設及び業務概況に関する調'!I$68*100</f>
        <v>5.119383602169339</v>
      </c>
      <c r="J63" s="301">
        <f>+J19/'施設及び業務概況に関する調'!J$68*100</f>
        <v>0</v>
      </c>
      <c r="K63" s="301">
        <f>+K19/'施設及び業務概況に関する調'!K$68*100</f>
        <v>0.00879472316610034</v>
      </c>
      <c r="L63" s="301">
        <f>+L19/'施設及び業務概況に関する調'!L$68*100</f>
        <v>0</v>
      </c>
      <c r="M63" s="309" t="s">
        <v>948</v>
      </c>
    </row>
    <row r="64" spans="2:13" ht="13.5" customHeight="1">
      <c r="B64" s="125" t="s">
        <v>37</v>
      </c>
      <c r="C64" s="51" t="s">
        <v>273</v>
      </c>
      <c r="D64" s="52"/>
      <c r="E64" s="300">
        <f>+E20/'施設及び業務概況に関する調'!E$68*100</f>
        <v>0.011711565010014992</v>
      </c>
      <c r="F64" s="300">
        <f>+F20/'施設及び業務概況に関する調'!F$68*100</f>
        <v>0.003768836165243684</v>
      </c>
      <c r="G64" s="301">
        <f>+G20/'施設及び業務概況に関する調'!G$68*100</f>
        <v>0.07366955635775957</v>
      </c>
      <c r="H64" s="301">
        <f>+H20/'施設及び業務概況に関する調'!H$68*100</f>
        <v>0.0306731374183605</v>
      </c>
      <c r="I64" s="301">
        <f>+I20/'施設及び業務概況に関する調'!I$68*100</f>
        <v>0.0769363092121306</v>
      </c>
      <c r="J64" s="301">
        <f>+J20/'施設及び業務概況に関する調'!J$68*100</f>
        <v>0</v>
      </c>
      <c r="K64" s="301">
        <f>+K20/'施設及び業務概況に関する調'!K$68*100</f>
        <v>0</v>
      </c>
      <c r="L64" s="301">
        <f>+L20/'施設及び業務概況に関する調'!L$68*100</f>
        <v>0</v>
      </c>
      <c r="M64" s="309" t="s">
        <v>948</v>
      </c>
    </row>
    <row r="65" spans="2:13" ht="13.5" customHeight="1">
      <c r="B65" s="125" t="s">
        <v>38</v>
      </c>
      <c r="C65" s="51" t="s">
        <v>274</v>
      </c>
      <c r="D65" s="52"/>
      <c r="E65" s="300">
        <f>+E21/'施設及び業務概況に関する調'!E$68*100</f>
        <v>0.03966189674410471</v>
      </c>
      <c r="F65" s="300">
        <f>+F21/'施設及び業務概況に関する調'!F$68*100</f>
        <v>0.009679194003836107</v>
      </c>
      <c r="G65" s="301">
        <f>+G21/'施設及び業務概況に関する調'!G$68*100</f>
        <v>0.09694518370179091</v>
      </c>
      <c r="H65" s="301">
        <f>+H21/'施設及び業務概況に関する調'!H$68*100</f>
        <v>0.2503620458063005</v>
      </c>
      <c r="I65" s="301">
        <f>+I21/'施設及び業務概況に関する調'!I$68*100</f>
        <v>0.14253065637824688</v>
      </c>
      <c r="J65" s="301">
        <f>+J21/'施設及び業務概況に関する調'!J$68*100</f>
        <v>0</v>
      </c>
      <c r="K65" s="301">
        <f>+K21/'施設及び業務概況に関する調'!K$68*100</f>
        <v>0</v>
      </c>
      <c r="L65" s="301">
        <f>+L21/'施設及び業務概況に関する調'!L$68*100</f>
        <v>0</v>
      </c>
      <c r="M65" s="309" t="s">
        <v>948</v>
      </c>
    </row>
    <row r="66" spans="2:13" ht="13.5" customHeight="1">
      <c r="B66" s="125" t="s">
        <v>39</v>
      </c>
      <c r="C66" s="51" t="s">
        <v>275</v>
      </c>
      <c r="D66" s="52"/>
      <c r="E66" s="300">
        <f>+E22/'施設及び業務概況に関する調'!E$68*100</f>
        <v>0.33747456143798765</v>
      </c>
      <c r="F66" s="300">
        <f>+F22/'施設及び業務概況に関する調'!F$68*100</f>
        <v>0.1887624315635613</v>
      </c>
      <c r="G66" s="301">
        <f>+G22/'施設及び業務概況に関する調'!G$68*100</f>
        <v>0.976807813584183</v>
      </c>
      <c r="H66" s="301">
        <f>+H22/'施設及び業務概況に関する調'!H$68*100</f>
        <v>0.8662591701590946</v>
      </c>
      <c r="I66" s="301">
        <f>+I22/'施設及び業務概況に関する調'!I$68*100</f>
        <v>1.3899574487390574</v>
      </c>
      <c r="J66" s="301">
        <f>+J22/'施設及び業務概況に関する調'!J$68*100</f>
        <v>0</v>
      </c>
      <c r="K66" s="301">
        <f>+K22/'施設及び業務概況に関する調'!K$68*100</f>
        <v>1.8468918648810715</v>
      </c>
      <c r="L66" s="301">
        <f>+L22/'施設及び業務概況に関する調'!L$68*100</f>
        <v>1.8296169239565465</v>
      </c>
      <c r="M66" s="309" t="s">
        <v>948</v>
      </c>
    </row>
    <row r="67" spans="2:13" ht="13.5" customHeight="1">
      <c r="B67" s="125" t="s">
        <v>26</v>
      </c>
      <c r="C67" s="51" t="s">
        <v>276</v>
      </c>
      <c r="D67" s="52"/>
      <c r="E67" s="300">
        <f>+E23/'施設及び業務概況に関する調'!E$68*100</f>
        <v>0.0018549995949081965</v>
      </c>
      <c r="F67" s="300">
        <f>+F23/'施設及び業務概況に関する調'!F$68*100</f>
        <v>0</v>
      </c>
      <c r="G67" s="301">
        <f>+G23/'施設及び業務概況に関する調'!G$68*100</f>
        <v>0</v>
      </c>
      <c r="H67" s="301">
        <f>+H23/'施設及び業務概況に関する調'!H$68*100</f>
        <v>0.020015980325914257</v>
      </c>
      <c r="I67" s="301">
        <f>+I23/'施設及び業務概況に関する調'!I$68*100</f>
        <v>0</v>
      </c>
      <c r="J67" s="301">
        <f>+J23/'施設及び業務概況に関する調'!J$68*100</f>
        <v>0</v>
      </c>
      <c r="K67" s="301">
        <f>+K23/'施設及び業務概況に関する調'!K$68*100</f>
        <v>0</v>
      </c>
      <c r="L67" s="301">
        <f>+L23/'施設及び業務概況に関する調'!L$68*100</f>
        <v>0</v>
      </c>
      <c r="M67" s="309" t="s">
        <v>948</v>
      </c>
    </row>
    <row r="68" spans="2:13" ht="13.5" customHeight="1">
      <c r="B68" s="125" t="s">
        <v>40</v>
      </c>
      <c r="C68" s="51" t="s">
        <v>277</v>
      </c>
      <c r="D68" s="52"/>
      <c r="E68" s="300">
        <f>+E24/'施設及び業務概況に関する調'!E$68*100</f>
        <v>0.0719789977948567</v>
      </c>
      <c r="F68" s="300">
        <f>+F24/'施設及び業務概況に関する調'!F$68*100</f>
        <v>0</v>
      </c>
      <c r="G68" s="301">
        <f>+G24/'施設及び業務概況に関する調'!G$68*100</f>
        <v>0.7056247968872142</v>
      </c>
      <c r="H68" s="301">
        <f>+H24/'施設及び業務概況に関する調'!H$68*100</f>
        <v>0.38657890651076565</v>
      </c>
      <c r="I68" s="301">
        <f>+I24/'施設及び業務概況に関する調'!I$68*100</f>
        <v>0.14820163740125403</v>
      </c>
      <c r="J68" s="301">
        <f>+J24/'施設及び業務概況に関する調'!J$68*100</f>
        <v>0</v>
      </c>
      <c r="K68" s="301">
        <f>+K24/'施設及び業務概況に関する調'!K$68*100</f>
        <v>0</v>
      </c>
      <c r="L68" s="301">
        <f>+L24/'施設及び業務概況に関する調'!L$68*100</f>
        <v>0</v>
      </c>
      <c r="M68" s="309" t="s">
        <v>948</v>
      </c>
    </row>
    <row r="69" spans="2:13" ht="13.5" customHeight="1">
      <c r="B69" s="125"/>
      <c r="C69" s="49" t="s">
        <v>49</v>
      </c>
      <c r="D69" s="52"/>
      <c r="E69" s="300">
        <f>+E25/'施設及び業務概況に関する調'!E$68*100</f>
        <v>0</v>
      </c>
      <c r="F69" s="300">
        <f>+F25/'施設及び業務概況に関する調'!F$68*100</f>
        <v>0</v>
      </c>
      <c r="G69" s="301">
        <f>+G25/'施設及び業務概況に関する調'!G$68*100</f>
        <v>0</v>
      </c>
      <c r="H69" s="301">
        <f>+H25/'施設及び業務概況に関する調'!H$68*100</f>
        <v>0</v>
      </c>
      <c r="I69" s="301">
        <f>+I25/'施設及び業務概況に関する調'!I$68*100</f>
        <v>0</v>
      </c>
      <c r="J69" s="301">
        <f>+J25/'施設及び業務概況に関する調'!J$68*100</f>
        <v>0</v>
      </c>
      <c r="K69" s="301">
        <f>+K25/'施設及び業務概況に関する調'!K$68*100</f>
        <v>0</v>
      </c>
      <c r="L69" s="301">
        <f>+L25/'施設及び業務概況に関する調'!L$68*100</f>
        <v>0</v>
      </c>
      <c r="M69" s="309" t="s">
        <v>948</v>
      </c>
    </row>
    <row r="70" spans="2:13" ht="13.5" customHeight="1">
      <c r="B70" s="124"/>
      <c r="C70" s="49" t="s">
        <v>50</v>
      </c>
      <c r="D70" s="52"/>
      <c r="E70" s="300">
        <f>+E26/'施設及び業務概況に関する調'!E$68*100</f>
        <v>2.06239857664377</v>
      </c>
      <c r="F70" s="300">
        <f>+F26/'施設及び業務概況に関する調'!F$68*100</f>
        <v>0.5651257914102235</v>
      </c>
      <c r="G70" s="301">
        <f>+G26/'施設及び業務概況に関する調'!G$68*100</f>
        <v>5.779491976496008</v>
      </c>
      <c r="H70" s="301">
        <f>+H26/'施設及び業務概況に関する調'!H$68*100</f>
        <v>8.245123268685324</v>
      </c>
      <c r="I70" s="301">
        <f>+I26/'施設及び業務概況に関する調'!I$68*100</f>
        <v>10.71701993727895</v>
      </c>
      <c r="J70" s="301">
        <f>+J26/'施設及び業務概況に関する調'!J$68*100</f>
        <v>21.49837133550489</v>
      </c>
      <c r="K70" s="301">
        <f>+K26/'施設及び業務概況に関する調'!K$68*100</f>
        <v>25.929242454527284</v>
      </c>
      <c r="L70" s="301">
        <f>+L26/'施設及び業務概況に関する調'!L$68*100</f>
        <v>21.612349914236706</v>
      </c>
      <c r="M70" s="309" t="s">
        <v>948</v>
      </c>
    </row>
    <row r="71" spans="2:13" ht="13.5" customHeight="1">
      <c r="B71" s="124"/>
      <c r="C71" s="49" t="s">
        <v>945</v>
      </c>
      <c r="D71" s="76"/>
      <c r="E71" s="300">
        <f>+E27/'施設及び業務概況に関する調'!E$68*100</f>
        <v>4.504796327060694</v>
      </c>
      <c r="F71" s="300">
        <f>+F27/'施設及び業務概況に関する調'!F$68*100</f>
        <v>5.27258969618341</v>
      </c>
      <c r="G71" s="301">
        <f>+G27/'施設及び業務概況に関する調'!G$68*100</f>
        <v>2.9595179749325884</v>
      </c>
      <c r="H71" s="301">
        <f>+H27/'施設及び業務概況に関する調'!H$68*100</f>
        <v>0</v>
      </c>
      <c r="I71" s="301">
        <f>+I27/'施設及び業務概況に関する調'!I$68*100</f>
        <v>0</v>
      </c>
      <c r="J71" s="301">
        <f>+J27/'施設及び業務概況に関する調'!J$68*100</f>
        <v>0</v>
      </c>
      <c r="K71" s="301">
        <f>+K27/'施設及び業務概況に関する調'!K$68*100</f>
        <v>0</v>
      </c>
      <c r="L71" s="301">
        <f>+L27/'施設及び業務概況に関する調'!L$68*100</f>
        <v>0</v>
      </c>
      <c r="M71" s="309" t="s">
        <v>948</v>
      </c>
    </row>
    <row r="72" spans="2:13" ht="13.5" customHeight="1">
      <c r="B72" s="124"/>
      <c r="C72" s="49" t="s">
        <v>946</v>
      </c>
      <c r="D72" s="52"/>
      <c r="E72" s="300">
        <f>+E28/'施設及び業務概況に関する調'!E$68*100</f>
        <v>1.4450196168713918</v>
      </c>
      <c r="F72" s="300">
        <f>+F28/'施設及び業務概況に関する調'!F$68*100</f>
        <v>1.2360633217711328</v>
      </c>
      <c r="G72" s="301">
        <f>+G28/'施設及び業務概況に関する調'!G$68*100</f>
        <v>2.4979578930726465</v>
      </c>
      <c r="H72" s="301">
        <f>+H28/'施設及び業務概況に関する調'!H$68*100</f>
        <v>2.121044747617422</v>
      </c>
      <c r="I72" s="301">
        <f>+I28/'施設及び業務概況に関する調'!I$68*100</f>
        <v>1.7496866782984788</v>
      </c>
      <c r="J72" s="301">
        <f>+J28/'施設及び業務概況に関する調'!J$68*100</f>
        <v>2.44299674267101</v>
      </c>
      <c r="K72" s="301">
        <f>+K28/'施設及び業務概況に関する調'!K$68*100</f>
        <v>3.788926644013592</v>
      </c>
      <c r="L72" s="301">
        <f>+L28/'施設及び業務概況に関する調'!L$68*100</f>
        <v>2.5728987993138936</v>
      </c>
      <c r="M72" s="309" t="s">
        <v>948</v>
      </c>
    </row>
    <row r="73" spans="2:13" ht="13.5" customHeight="1">
      <c r="B73" s="126"/>
      <c r="C73" s="316" t="s">
        <v>947</v>
      </c>
      <c r="D73" s="53"/>
      <c r="E73" s="304">
        <f>+E29/'施設及び業務概況に関する調'!E$68*100</f>
        <v>40.53186147304214</v>
      </c>
      <c r="F73" s="304">
        <f>+F29/'施設及び業務概況に関する調'!F$68*100</f>
        <v>31.99850795224431</v>
      </c>
      <c r="G73" s="305">
        <f>+G29/'施設及び業務概況に関する調'!G$68*100</f>
        <v>72.78848603023197</v>
      </c>
      <c r="H73" s="305">
        <f>+H29/'施設及び業務概況に関する調'!H$68*100</f>
        <v>86.28104708461836</v>
      </c>
      <c r="I73" s="305">
        <f>+I29/'施設及び業務概況に関する調'!I$68*100</f>
        <v>79.3039437892361</v>
      </c>
      <c r="J73" s="305">
        <f>+J29/'施設及び業務概況に関する調'!J$68*100</f>
        <v>186.97068403908793</v>
      </c>
      <c r="K73" s="305">
        <f>+K29/'施設及び業務概況に関する調'!K$68*100</f>
        <v>53.58944633220067</v>
      </c>
      <c r="L73" s="305">
        <f>+L29/'施設及び業務概況に関する調'!L$68*100</f>
        <v>40.308747855917666</v>
      </c>
      <c r="M73" s="310" t="s">
        <v>948</v>
      </c>
    </row>
    <row r="74" ht="12.75" customHeight="1"/>
    <row r="75" spans="1:13" s="232" customFormat="1" ht="13.5" customHeight="1" hidden="1">
      <c r="A75" s="232" t="s">
        <v>1111</v>
      </c>
      <c r="B75" s="188"/>
      <c r="C75" s="189" t="s">
        <v>241</v>
      </c>
      <c r="D75" s="190"/>
      <c r="E75" s="311">
        <f>SUM(F75:M75)</f>
        <v>0</v>
      </c>
      <c r="F75" s="180">
        <f>INDEX('元データ'!$A$2:$I$354,MATCH('費用構成表'!$A75,'元データ'!$A$2:$A$354,0),MATCH('費用構成表'!F$1,'元データ'!$A$2:$I$2,0))</f>
        <v>0</v>
      </c>
      <c r="G75" s="179">
        <f>INDEX('元データ'!$A$2:$I$354,MATCH('費用構成表'!$A75,'元データ'!$A$2:$A$354,0),MATCH('費用構成表'!G$1,'元データ'!$A$2:$I$2,0))</f>
        <v>0</v>
      </c>
      <c r="H75" s="179">
        <f>INDEX('元データ'!$A$2:$I$354,MATCH('費用構成表'!$A75,'元データ'!$A$2:$A$354,0),MATCH('費用構成表'!H$1,'元データ'!$A$2:$I$2,0))</f>
        <v>0</v>
      </c>
      <c r="I75" s="179">
        <f>INDEX('元データ'!$A$2:$I$354,MATCH('費用構成表'!$A75,'元データ'!$A$2:$A$354,0),MATCH('費用構成表'!I$1,'元データ'!$A$2:$I$2,0))</f>
        <v>0</v>
      </c>
      <c r="J75" s="179">
        <f>INDEX('元データ'!$A$2:$I$354,MATCH('費用構成表'!$A75,'元データ'!$A$2:$A$354,0),MATCH('費用構成表'!J$1,'元データ'!$A$2:$I$2,0))</f>
        <v>0</v>
      </c>
      <c r="K75" s="179">
        <f>INDEX('元データ'!$A$2:$I$354,MATCH('費用構成表'!$A75,'元データ'!$A$2:$A$354,0),MATCH('費用構成表'!K$1,'元データ'!$A$2:$I$2,0))</f>
        <v>0</v>
      </c>
      <c r="L75" s="179">
        <f>INDEX('元データ'!$A$2:$I$354,MATCH('費用構成表'!$A75,'元データ'!$A$2:$A$354,0),MATCH('費用構成表'!L$1,'元データ'!$A$2:$I$2,0))</f>
        <v>0</v>
      </c>
      <c r="M75" s="179">
        <f>INDEX('元データ'!$A$2:$I$354,MATCH('費用構成表'!$A75,'元データ'!$A$2:$A$354,0),MATCH('費用構成表'!M$1,'元データ'!$A$2:$I$2,0))</f>
        <v>0</v>
      </c>
    </row>
    <row r="76" spans="1:13" s="232" customFormat="1" ht="13.5" customHeight="1" hidden="1">
      <c r="A76" s="232" t="s">
        <v>1112</v>
      </c>
      <c r="B76" s="188"/>
      <c r="C76" s="189" t="s">
        <v>242</v>
      </c>
      <c r="D76" s="190"/>
      <c r="E76" s="311">
        <f>SUM(F76:M76)</f>
        <v>0</v>
      </c>
      <c r="F76" s="180">
        <f>INDEX('元データ'!$A$2:$I$354,MATCH('費用構成表'!$A76,'元データ'!$A$2:$A$354,0),MATCH('費用構成表'!F$1,'元データ'!$A$2:$I$2,0))</f>
        <v>0</v>
      </c>
      <c r="G76" s="179">
        <f>INDEX('元データ'!$A$2:$I$354,MATCH('費用構成表'!$A76,'元データ'!$A$2:$A$354,0),MATCH('費用構成表'!G$1,'元データ'!$A$2:$I$2,0))</f>
        <v>0</v>
      </c>
      <c r="H76" s="179">
        <f>INDEX('元データ'!$A$2:$I$354,MATCH('費用構成表'!$A76,'元データ'!$A$2:$A$354,0),MATCH('費用構成表'!H$1,'元データ'!$A$2:$I$2,0))</f>
        <v>0</v>
      </c>
      <c r="I76" s="179">
        <f>INDEX('元データ'!$A$2:$I$354,MATCH('費用構成表'!$A76,'元データ'!$A$2:$A$354,0),MATCH('費用構成表'!I$1,'元データ'!$A$2:$I$2,0))</f>
        <v>0</v>
      </c>
      <c r="J76" s="179">
        <f>INDEX('元データ'!$A$2:$I$354,MATCH('費用構成表'!$A76,'元データ'!$A$2:$A$354,0),MATCH('費用構成表'!J$1,'元データ'!$A$2:$I$2,0))</f>
        <v>0</v>
      </c>
      <c r="K76" s="179">
        <f>INDEX('元データ'!$A$2:$I$354,MATCH('費用構成表'!$A76,'元データ'!$A$2:$A$354,0),MATCH('費用構成表'!K$1,'元データ'!$A$2:$I$2,0))</f>
        <v>0</v>
      </c>
      <c r="L76" s="179">
        <f>INDEX('元データ'!$A$2:$I$354,MATCH('費用構成表'!$A76,'元データ'!$A$2:$A$354,0),MATCH('費用構成表'!L$1,'元データ'!$A$2:$I$2,0))</f>
        <v>0</v>
      </c>
      <c r="M76" s="179">
        <f>INDEX('元データ'!$A$2:$I$354,MATCH('費用構成表'!$A76,'元データ'!$A$2:$A$354,0),MATCH('費用構成表'!M$1,'元データ'!$A$2:$I$2,0))</f>
        <v>0</v>
      </c>
    </row>
    <row r="77" spans="1:13" s="232" customFormat="1" ht="13.5" customHeight="1" hidden="1">
      <c r="A77" s="232" t="s">
        <v>1113</v>
      </c>
      <c r="B77" s="188"/>
      <c r="C77" s="189" t="s">
        <v>243</v>
      </c>
      <c r="D77" s="190"/>
      <c r="E77" s="311">
        <f>SUM(F77:M77)</f>
        <v>0</v>
      </c>
      <c r="F77" s="180">
        <f>INDEX('元データ'!$A$2:$I$354,MATCH('費用構成表'!$A77,'元データ'!$A$2:$A$354,0),MATCH('費用構成表'!F$1,'元データ'!$A$2:$I$2,0))</f>
        <v>0</v>
      </c>
      <c r="G77" s="179">
        <f>INDEX('元データ'!$A$2:$I$354,MATCH('費用構成表'!$A77,'元データ'!$A$2:$A$354,0),MATCH('費用構成表'!G$1,'元データ'!$A$2:$I$2,0))</f>
        <v>0</v>
      </c>
      <c r="H77" s="179">
        <f>INDEX('元データ'!$A$2:$I$354,MATCH('費用構成表'!$A77,'元データ'!$A$2:$A$354,0),MATCH('費用構成表'!H$1,'元データ'!$A$2:$I$2,0))</f>
        <v>0</v>
      </c>
      <c r="I77" s="179">
        <f>INDEX('元データ'!$A$2:$I$354,MATCH('費用構成表'!$A77,'元データ'!$A$2:$A$354,0),MATCH('費用構成表'!I$1,'元データ'!$A$2:$I$2,0))</f>
        <v>0</v>
      </c>
      <c r="J77" s="179">
        <f>INDEX('元データ'!$A$2:$I$354,MATCH('費用構成表'!$A77,'元データ'!$A$2:$A$354,0),MATCH('費用構成表'!J$1,'元データ'!$A$2:$I$2,0))</f>
        <v>0</v>
      </c>
      <c r="K77" s="179">
        <f>INDEX('元データ'!$A$2:$I$354,MATCH('費用構成表'!$A77,'元データ'!$A$2:$A$354,0),MATCH('費用構成表'!K$1,'元データ'!$A$2:$I$2,0))</f>
        <v>0</v>
      </c>
      <c r="L77" s="179">
        <f>INDEX('元データ'!$A$2:$I$354,MATCH('費用構成表'!$A77,'元データ'!$A$2:$A$354,0),MATCH('費用構成表'!L$1,'元データ'!$A$2:$I$2,0))</f>
        <v>0</v>
      </c>
      <c r="M77" s="179">
        <f>INDEX('元データ'!$A$2:$I$354,MATCH('費用構成表'!$A77,'元データ'!$A$2:$A$354,0),MATCH('費用構成表'!M$1,'元データ'!$A$2:$I$2,0))</f>
        <v>0</v>
      </c>
    </row>
    <row r="78" spans="1:13" s="232" customFormat="1" ht="13.5" customHeight="1" hidden="1">
      <c r="A78" s="232" t="s">
        <v>1114</v>
      </c>
      <c r="B78" s="188"/>
      <c r="C78" s="189" t="s">
        <v>244</v>
      </c>
      <c r="D78" s="191"/>
      <c r="E78" s="311">
        <f>SUM(F78:M78)</f>
        <v>8084524</v>
      </c>
      <c r="F78" s="180">
        <f>INDEX('元データ'!$A$2:$I$354,MATCH('費用構成表'!$A78,'元データ'!$A$2:$A$354,0),MATCH('費用構成表'!F$1,'元データ'!$A$2:$I$2,0))</f>
        <v>5289450</v>
      </c>
      <c r="G78" s="179">
        <f>INDEX('元データ'!$A$2:$I$354,MATCH('費用構成表'!$A78,'元データ'!$A$2:$A$354,0),MATCH('費用構成表'!G$1,'元データ'!$A$2:$I$2,0))</f>
        <v>662975</v>
      </c>
      <c r="H78" s="179">
        <f>INDEX('元データ'!$A$2:$I$354,MATCH('費用構成表'!$A78,'元データ'!$A$2:$A$354,0),MATCH('費用構成表'!H$1,'元データ'!$A$2:$I$2,0))</f>
        <v>1594925</v>
      </c>
      <c r="I78" s="179">
        <f>INDEX('元データ'!$A$2:$I$354,MATCH('費用構成表'!$A78,'元データ'!$A$2:$A$354,0),MATCH('費用構成表'!I$1,'元データ'!$A$2:$I$2,0))</f>
        <v>419525</v>
      </c>
      <c r="J78" s="179">
        <f>INDEX('元データ'!$A$2:$I$354,MATCH('費用構成表'!$A78,'元データ'!$A$2:$A$354,0),MATCH('費用構成表'!J$1,'元データ'!$A$2:$I$2,0))</f>
        <v>1148</v>
      </c>
      <c r="K78" s="179">
        <f>INDEX('元データ'!$A$2:$I$354,MATCH('費用構成表'!$A78,'元データ'!$A$2:$A$354,0),MATCH('費用構成表'!K$1,'元データ'!$A$2:$I$2,0))</f>
        <v>67027</v>
      </c>
      <c r="L78" s="179">
        <f>INDEX('元データ'!$A$2:$I$354,MATCH('費用構成表'!$A78,'元データ'!$A$2:$A$354,0),MATCH('費用構成表'!L$1,'元データ'!$A$2:$I$2,0))</f>
        <v>705</v>
      </c>
      <c r="M78" s="179">
        <f>INDEX('元データ'!$A$2:$I$354,MATCH('費用構成表'!$A78,'元データ'!$A$2:$A$354,0),MATCH('費用構成表'!M$1,'元データ'!$A$2:$I$2,0))</f>
        <v>48769</v>
      </c>
    </row>
    <row r="90" ht="13.5" customHeight="1">
      <c r="C90" s="45"/>
    </row>
  </sheetData>
  <sheetProtection/>
  <mergeCells count="9">
    <mergeCell ref="F5:M5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31496062992125984" right="0.31496062992125984" top="0.7874015748031497" bottom="0.3937007874015748" header="0.5118110236220472" footer="0.5118110236220472"/>
  <pageSetup fitToHeight="1" fitToWidth="1" horizontalDpi="300" verticalDpi="300" orientation="landscape" paperSize="9" scale="57" r:id="rId1"/>
  <headerFooter alignWithMargins="0">
    <oddHeader>&amp;C&amp;14法適第７表　下水道事業会計決算の状況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="85" zoomScaleNormal="85" zoomScaleSheetLayoutView="85" workbookViewId="0" topLeftCell="B2">
      <selection activeCell="B2" sqref="B2"/>
    </sheetView>
  </sheetViews>
  <sheetFormatPr defaultColWidth="8.796875" defaultRowHeight="14.25"/>
  <cols>
    <col min="1" max="1" width="9.3984375" style="222" hidden="1" customWidth="1"/>
    <col min="2" max="2" width="3.09765625" style="231" customWidth="1"/>
    <col min="3" max="3" width="5.59765625" style="231" customWidth="1"/>
    <col min="4" max="4" width="25.59765625" style="231" customWidth="1"/>
    <col min="5" max="13" width="12.5" style="222" customWidth="1"/>
    <col min="14" max="16384" width="9" style="222" customWidth="1"/>
  </cols>
  <sheetData>
    <row r="1" spans="6:13" ht="13.5" hidden="1">
      <c r="F1" s="222" t="s">
        <v>958</v>
      </c>
      <c r="G1" s="222" t="s">
        <v>613</v>
      </c>
      <c r="H1" s="222" t="s">
        <v>615</v>
      </c>
      <c r="I1" s="222" t="s">
        <v>617</v>
      </c>
      <c r="J1" s="222" t="s">
        <v>619</v>
      </c>
      <c r="K1" s="222" t="s">
        <v>621</v>
      </c>
      <c r="L1" s="222" t="s">
        <v>623</v>
      </c>
      <c r="M1" s="222" t="s">
        <v>625</v>
      </c>
    </row>
    <row r="2" s="231" customFormat="1" ht="13.5" customHeight="1">
      <c r="B2" s="231" t="s">
        <v>931</v>
      </c>
    </row>
    <row r="3" s="231" customFormat="1" ht="13.5" customHeight="1"/>
    <row r="4" spans="2:4" s="231" customFormat="1" ht="14.25">
      <c r="B4" s="248" t="s">
        <v>136</v>
      </c>
      <c r="C4" s="286"/>
      <c r="D4" s="286"/>
    </row>
    <row r="5" spans="2:13" ht="13.5" customHeight="1">
      <c r="B5" s="37"/>
      <c r="C5" s="38"/>
      <c r="D5" s="8" t="s">
        <v>16</v>
      </c>
      <c r="E5" s="46"/>
      <c r="F5" s="317" t="s">
        <v>19</v>
      </c>
      <c r="G5" s="318"/>
      <c r="H5" s="318"/>
      <c r="I5" s="318"/>
      <c r="J5" s="318"/>
      <c r="K5" s="318"/>
      <c r="L5" s="318"/>
      <c r="M5" s="319"/>
    </row>
    <row r="6" spans="2:13" ht="14.25">
      <c r="B6" s="39"/>
      <c r="C6" s="40"/>
      <c r="D6" s="41"/>
      <c r="E6" s="47" t="s">
        <v>23</v>
      </c>
      <c r="F6" s="320" t="s">
        <v>626</v>
      </c>
      <c r="G6" s="320" t="s">
        <v>627</v>
      </c>
      <c r="H6" s="320" t="s">
        <v>628</v>
      </c>
      <c r="I6" s="320" t="s">
        <v>629</v>
      </c>
      <c r="J6" s="320" t="s">
        <v>630</v>
      </c>
      <c r="K6" s="320" t="s">
        <v>631</v>
      </c>
      <c r="L6" s="320" t="s">
        <v>632</v>
      </c>
      <c r="M6" s="320" t="s">
        <v>633</v>
      </c>
    </row>
    <row r="7" spans="2:13" ht="14.25">
      <c r="B7" s="42" t="s">
        <v>17</v>
      </c>
      <c r="C7" s="43"/>
      <c r="D7" s="44"/>
      <c r="E7" s="48"/>
      <c r="F7" s="321"/>
      <c r="G7" s="321"/>
      <c r="H7" s="321"/>
      <c r="I7" s="321"/>
      <c r="J7" s="321"/>
      <c r="K7" s="321"/>
      <c r="L7" s="321"/>
      <c r="M7" s="321"/>
    </row>
    <row r="8" spans="1:13" ht="14.25">
      <c r="A8" s="222" t="s">
        <v>232</v>
      </c>
      <c r="B8" s="77" t="s">
        <v>206</v>
      </c>
      <c r="C8" s="78"/>
      <c r="D8" s="79"/>
      <c r="E8" s="129">
        <f aca="true" t="shared" si="0" ref="E8:E39">SUM(F8:M8)</f>
        <v>132691549</v>
      </c>
      <c r="F8" s="130">
        <f>INDEX('元データ'!$A$2:$I$354,MATCH('貸借対照表及び財務分析'!$A8,'元データ'!$A$2:$A$354,0),MATCH('貸借対照表及び財務分析'!F$1,'元データ'!$A$2:$I$2,0))</f>
        <v>89625408</v>
      </c>
      <c r="G8" s="129">
        <f>INDEX('元データ'!$A$2:$I$354,MATCH('貸借対照表及び財務分析'!$A8,'元データ'!$A$2:$A$354,0),MATCH('貸借対照表及び財務分析'!G$1,'元データ'!$A$2:$I$2,0))</f>
        <v>10861495</v>
      </c>
      <c r="H8" s="129">
        <f>INDEX('元データ'!$A$2:$I$354,MATCH('貸借対照表及び財務分析'!$A8,'元データ'!$A$2:$A$354,0),MATCH('貸借対照表及び財務分析'!H$1,'元データ'!$A$2:$I$2,0))</f>
        <v>24646861</v>
      </c>
      <c r="I8" s="129">
        <f>INDEX('元データ'!$A$2:$I$354,MATCH('貸借対照表及び財務分析'!$A8,'元データ'!$A$2:$A$354,0),MATCH('貸借対照表及び財務分析'!I$1,'元データ'!$A$2:$I$2,0))</f>
        <v>6774016</v>
      </c>
      <c r="J8" s="129">
        <f>INDEX('元データ'!$A$2:$I$354,MATCH('貸借対照表及び財務分析'!$A8,'元データ'!$A$2:$A$354,0),MATCH('貸借対照表及び財務分析'!J$1,'元データ'!$A$2:$I$2,0))</f>
        <v>18844</v>
      </c>
      <c r="K8" s="129">
        <f>INDEX('元データ'!$A$2:$I$354,MATCH('貸借対照表及び財務分析'!$A8,'元データ'!$A$2:$A$354,0),MATCH('貸借対照表及び財務分析'!K$1,'元データ'!$A$2:$I$2,0))</f>
        <v>534095</v>
      </c>
      <c r="L8" s="129">
        <f>INDEX('元データ'!$A$2:$I$354,MATCH('貸借対照表及び財務分析'!$A8,'元データ'!$A$2:$A$354,0),MATCH('貸借対照表及び財務分析'!L$1,'元データ'!$A$2:$I$2,0))</f>
        <v>4325</v>
      </c>
      <c r="M8" s="131">
        <f>INDEX('元データ'!$A$2:$I$354,MATCH('貸借対照表及び財務分析'!$A8,'元データ'!$A$2:$A$354,0),MATCH('貸借対照表及び財務分析'!M$1,'元データ'!$A$2:$I$2,0))</f>
        <v>226505</v>
      </c>
    </row>
    <row r="9" spans="1:13" ht="14.25">
      <c r="A9" s="222" t="s">
        <v>1034</v>
      </c>
      <c r="B9" s="80"/>
      <c r="C9" s="81" t="s">
        <v>137</v>
      </c>
      <c r="D9" s="82"/>
      <c r="E9" s="132">
        <f t="shared" si="0"/>
        <v>127387011</v>
      </c>
      <c r="F9" s="133">
        <f>INDEX('元データ'!$A$2:$I$354,MATCH('貸借対照表及び財務分析'!$A9,'元データ'!$A$2:$A$354,0),MATCH('貸借対照表及び財務分析'!F$1,'元データ'!$A$2:$I$2,0))</f>
        <v>84360422</v>
      </c>
      <c r="G9" s="132">
        <f>INDEX('元データ'!$A$2:$I$354,MATCH('貸借対照表及び財務分析'!$A9,'元データ'!$A$2:$A$354,0),MATCH('貸借対照表及び財務分析'!G$1,'元データ'!$A$2:$I$2,0))</f>
        <v>10821943</v>
      </c>
      <c r="H9" s="132">
        <f>INDEX('元データ'!$A$2:$I$354,MATCH('貸借対照表及び財務分析'!$A9,'元データ'!$A$2:$A$354,0),MATCH('貸借対照表及び財務分析'!H$1,'元データ'!$A$2:$I$2,0))</f>
        <v>24646861</v>
      </c>
      <c r="I9" s="132">
        <f>INDEX('元データ'!$A$2:$I$354,MATCH('貸借対照表及び財務分析'!$A9,'元データ'!$A$2:$A$354,0),MATCH('貸借対照表及び財務分析'!I$1,'元データ'!$A$2:$I$2,0))</f>
        <v>6774016</v>
      </c>
      <c r="J9" s="132">
        <f>INDEX('元データ'!$A$2:$I$354,MATCH('貸借対照表及び財務分析'!$A9,'元データ'!$A$2:$A$354,0),MATCH('貸借対照表及び財務分析'!J$1,'元データ'!$A$2:$I$2,0))</f>
        <v>18844</v>
      </c>
      <c r="K9" s="132">
        <f>INDEX('元データ'!$A$2:$I$354,MATCH('貸借対照表及び財務分析'!$A9,'元データ'!$A$2:$A$354,0),MATCH('貸借対照表及び財務分析'!K$1,'元データ'!$A$2:$I$2,0))</f>
        <v>534095</v>
      </c>
      <c r="L9" s="132">
        <f>INDEX('元データ'!$A$2:$I$354,MATCH('貸借対照表及び財務分析'!$A9,'元データ'!$A$2:$A$354,0),MATCH('貸借対照表及び財務分析'!L$1,'元データ'!$A$2:$I$2,0))</f>
        <v>4325</v>
      </c>
      <c r="M9" s="134">
        <f>INDEX('元データ'!$A$2:$I$354,MATCH('貸借対照表及び財務分析'!$A9,'元データ'!$A$2:$A$354,0),MATCH('貸借対照表及び財務分析'!M$1,'元データ'!$A$2:$I$2,0))</f>
        <v>226505</v>
      </c>
    </row>
    <row r="10" spans="1:13" ht="14.25">
      <c r="A10" s="222" t="s">
        <v>1035</v>
      </c>
      <c r="B10" s="80"/>
      <c r="C10" s="83" t="s">
        <v>138</v>
      </c>
      <c r="D10" s="82"/>
      <c r="E10" s="132">
        <f t="shared" si="0"/>
        <v>1907383</v>
      </c>
      <c r="F10" s="133">
        <f>INDEX('元データ'!$A$2:$I$354,MATCH('貸借対照表及び財務分析'!$A10,'元データ'!$A$2:$A$354,0),MATCH('貸借対照表及び財務分析'!F$1,'元データ'!$A$2:$I$2,0))</f>
        <v>627022</v>
      </c>
      <c r="G10" s="132">
        <f>INDEX('元データ'!$A$2:$I$354,MATCH('貸借対照表及び財務分析'!$A10,'元データ'!$A$2:$A$354,0),MATCH('貸借対照表及び財務分析'!G$1,'元データ'!$A$2:$I$2,0))</f>
        <v>227245</v>
      </c>
      <c r="H10" s="132">
        <f>INDEX('元データ'!$A$2:$I$354,MATCH('貸借対照表及び財務分析'!$A10,'元データ'!$A$2:$A$354,0),MATCH('貸借対照表及び財務分析'!H$1,'元データ'!$A$2:$I$2,0))</f>
        <v>671428</v>
      </c>
      <c r="I10" s="132">
        <f>INDEX('元データ'!$A$2:$I$354,MATCH('貸借対照表及び財務分析'!$A10,'元データ'!$A$2:$A$354,0),MATCH('貸借対照表及び財務分析'!I$1,'元データ'!$A$2:$I$2,0))</f>
        <v>323204</v>
      </c>
      <c r="J10" s="132">
        <f>INDEX('元データ'!$A$2:$I$354,MATCH('貸借対照表及び財務分析'!$A10,'元データ'!$A$2:$A$354,0),MATCH('貸借対照表及び財務分析'!J$1,'元データ'!$A$2:$I$2,0))</f>
        <v>0</v>
      </c>
      <c r="K10" s="132">
        <f>INDEX('元データ'!$A$2:$I$354,MATCH('貸借対照表及び財務分析'!$A10,'元データ'!$A$2:$A$354,0),MATCH('貸借対照表及び財務分析'!K$1,'元データ'!$A$2:$I$2,0))</f>
        <v>0</v>
      </c>
      <c r="L10" s="132">
        <f>INDEX('元データ'!$A$2:$I$354,MATCH('貸借対照表及び財務分析'!$A10,'元データ'!$A$2:$A$354,0),MATCH('貸借対照表及び財務分析'!L$1,'元データ'!$A$2:$I$2,0))</f>
        <v>0</v>
      </c>
      <c r="M10" s="134">
        <f>INDEX('元データ'!$A$2:$I$354,MATCH('貸借対照表及び財務分析'!$A10,'元データ'!$A$2:$A$354,0),MATCH('貸借対照表及び財務分析'!M$1,'元データ'!$A$2:$I$2,0))</f>
        <v>58484</v>
      </c>
    </row>
    <row r="11" spans="1:13" ht="14.25">
      <c r="A11" s="222" t="s">
        <v>1036</v>
      </c>
      <c r="B11" s="80"/>
      <c r="C11" s="83" t="s">
        <v>139</v>
      </c>
      <c r="D11" s="82"/>
      <c r="E11" s="132">
        <f t="shared" si="0"/>
        <v>129519464</v>
      </c>
      <c r="F11" s="133">
        <f>INDEX('元データ'!$A$2:$I$354,MATCH('貸借対照表及び財務分析'!$A11,'元データ'!$A$2:$A$354,0),MATCH('貸借対照表及び財務分析'!F$1,'元データ'!$A$2:$I$2,0))</f>
        <v>86226722</v>
      </c>
      <c r="G11" s="132">
        <f>INDEX('元データ'!$A$2:$I$354,MATCH('貸借対照表及び財務分析'!$A11,'元データ'!$A$2:$A$354,0),MATCH('貸借対照表及び財務分析'!G$1,'元データ'!$A$2:$I$2,0))</f>
        <v>10958823</v>
      </c>
      <c r="H11" s="132">
        <f>INDEX('元データ'!$A$2:$I$354,MATCH('貸借対照表及び財務分析'!$A11,'元データ'!$A$2:$A$354,0),MATCH('貸借対照表及び財務分析'!H$1,'元データ'!$A$2:$I$2,0))</f>
        <v>24852154</v>
      </c>
      <c r="I11" s="132">
        <f>INDEX('元データ'!$A$2:$I$354,MATCH('貸借対照表及び財務分析'!$A11,'元データ'!$A$2:$A$354,0),MATCH('貸借対照表及び財務分析'!I$1,'元データ'!$A$2:$I$2,0))</f>
        <v>6717809</v>
      </c>
      <c r="J11" s="132">
        <f>INDEX('元データ'!$A$2:$I$354,MATCH('貸借対照表及び財務分析'!$A11,'元データ'!$A$2:$A$354,0),MATCH('貸借対照表及び財務分析'!J$1,'元データ'!$A$2:$I$2,0))</f>
        <v>19658</v>
      </c>
      <c r="K11" s="132">
        <f>INDEX('元データ'!$A$2:$I$354,MATCH('貸借対照表及び財務分析'!$A11,'元データ'!$A$2:$A$354,0),MATCH('貸借対照表及び財務分析'!K$1,'元データ'!$A$2:$I$2,0))</f>
        <v>555745</v>
      </c>
      <c r="L11" s="132">
        <f>INDEX('元データ'!$A$2:$I$354,MATCH('貸借対照表及び財務分析'!$A11,'元データ'!$A$2:$A$354,0),MATCH('貸借対照表及び財務分析'!L$1,'元データ'!$A$2:$I$2,0))</f>
        <v>4529</v>
      </c>
      <c r="M11" s="134">
        <f>INDEX('元データ'!$A$2:$I$354,MATCH('貸借対照表及び財務分析'!$A11,'元データ'!$A$2:$A$354,0),MATCH('貸借対照表及び財務分析'!M$1,'元データ'!$A$2:$I$2,0))</f>
        <v>184024</v>
      </c>
    </row>
    <row r="12" spans="1:13" ht="14.25">
      <c r="A12" s="222" t="s">
        <v>1037</v>
      </c>
      <c r="B12" s="80"/>
      <c r="C12" s="83" t="s">
        <v>140</v>
      </c>
      <c r="D12" s="82"/>
      <c r="E12" s="132">
        <f t="shared" si="0"/>
        <v>4157538</v>
      </c>
      <c r="F12" s="133">
        <f>INDEX('元データ'!$A$2:$I$354,MATCH('貸借対照表及び財務分析'!$A12,'元データ'!$A$2:$A$354,0),MATCH('貸借対照表及び財務分析'!F$1,'元データ'!$A$2:$I$2,0))</f>
        <v>2548415</v>
      </c>
      <c r="G12" s="132">
        <f>INDEX('元データ'!$A$2:$I$354,MATCH('貸借対照表及び財務分析'!$A12,'元データ'!$A$2:$A$354,0),MATCH('貸借対照表及び財務分析'!G$1,'元データ'!$A$2:$I$2,0))</f>
        <v>364125</v>
      </c>
      <c r="H12" s="132">
        <f>INDEX('元データ'!$A$2:$I$354,MATCH('貸借対照表及び財務分析'!$A12,'元データ'!$A$2:$A$354,0),MATCH('貸借対照表及び財務分析'!H$1,'元データ'!$A$2:$I$2,0))</f>
        <v>939330</v>
      </c>
      <c r="I12" s="132">
        <f>INDEX('元データ'!$A$2:$I$354,MATCH('貸借対照表及び財務分析'!$A12,'元データ'!$A$2:$A$354,0),MATCH('貸借対照表及び財務分析'!I$1,'元データ'!$A$2:$I$2,0))</f>
        <v>266997</v>
      </c>
      <c r="J12" s="132">
        <f>INDEX('元データ'!$A$2:$I$354,MATCH('貸借対照表及び財務分析'!$A12,'元データ'!$A$2:$A$354,0),MATCH('貸借対照表及び財務分析'!J$1,'元データ'!$A$2:$I$2,0))</f>
        <v>814</v>
      </c>
      <c r="K12" s="132">
        <f>INDEX('元データ'!$A$2:$I$354,MATCH('貸借対照表及び財務分析'!$A12,'元データ'!$A$2:$A$354,0),MATCH('貸借対照表及び財務分析'!K$1,'元データ'!$A$2:$I$2,0))</f>
        <v>21650</v>
      </c>
      <c r="L12" s="132">
        <f>INDEX('元データ'!$A$2:$I$354,MATCH('貸借対照表及び財務分析'!$A12,'元データ'!$A$2:$A$354,0),MATCH('貸借対照表及び財務分析'!L$1,'元データ'!$A$2:$I$2,0))</f>
        <v>204</v>
      </c>
      <c r="M12" s="134">
        <f>INDEX('元データ'!$A$2:$I$354,MATCH('貸借対照表及び財務分析'!$A12,'元データ'!$A$2:$A$354,0),MATCH('貸借対照表及び財務分析'!M$1,'元データ'!$A$2:$I$2,0))</f>
        <v>16003</v>
      </c>
    </row>
    <row r="13" spans="1:13" ht="14.25">
      <c r="A13" s="222" t="s">
        <v>1038</v>
      </c>
      <c r="B13" s="80"/>
      <c r="C13" s="83" t="s">
        <v>141</v>
      </c>
      <c r="D13" s="82"/>
      <c r="E13" s="132">
        <f t="shared" si="0"/>
        <v>117702</v>
      </c>
      <c r="F13" s="133">
        <f>INDEX('元データ'!$A$2:$I$354,MATCH('貸借対照表及び財務分析'!$A13,'元データ'!$A$2:$A$354,0),MATCH('貸借対照表及び財務分析'!F$1,'元データ'!$A$2:$I$2,0))</f>
        <v>55093</v>
      </c>
      <c r="G13" s="132">
        <f>INDEX('元データ'!$A$2:$I$354,MATCH('貸借対照表及び財務分析'!$A13,'元データ'!$A$2:$A$354,0),MATCH('貸借対照表及び財務分析'!G$1,'元データ'!$A$2:$I$2,0))</f>
        <v>0</v>
      </c>
      <c r="H13" s="132">
        <f>INDEX('元データ'!$A$2:$I$354,MATCH('貸借対照表及び財務分析'!$A13,'元データ'!$A$2:$A$354,0),MATCH('貸借対照表及び財務分析'!H$1,'元データ'!$A$2:$I$2,0))</f>
        <v>62609</v>
      </c>
      <c r="I13" s="132">
        <f>INDEX('元データ'!$A$2:$I$354,MATCH('貸借対照表及び財務分析'!$A13,'元データ'!$A$2:$A$354,0),MATCH('貸借対照表及び財務分析'!I$1,'元データ'!$A$2:$I$2,0))</f>
        <v>0</v>
      </c>
      <c r="J13" s="132">
        <f>INDEX('元データ'!$A$2:$I$354,MATCH('貸借対照表及び財務分析'!$A13,'元データ'!$A$2:$A$354,0),MATCH('貸借対照表及び財務分析'!J$1,'元データ'!$A$2:$I$2,0))</f>
        <v>0</v>
      </c>
      <c r="K13" s="132">
        <f>INDEX('元データ'!$A$2:$I$354,MATCH('貸借対照表及び財務分析'!$A13,'元データ'!$A$2:$A$354,0),MATCH('貸借対照表及び財務分析'!K$1,'元データ'!$A$2:$I$2,0))</f>
        <v>0</v>
      </c>
      <c r="L13" s="132">
        <f>INDEX('元データ'!$A$2:$I$354,MATCH('貸借対照表及び財務分析'!$A13,'元データ'!$A$2:$A$354,0),MATCH('貸借対照表及び財務分析'!L$1,'元データ'!$A$2:$I$2,0))</f>
        <v>0</v>
      </c>
      <c r="M13" s="134">
        <f>INDEX('元データ'!$A$2:$I$354,MATCH('貸借対照表及び財務分析'!$A13,'元データ'!$A$2:$A$354,0),MATCH('貸借対照表及び財務分析'!M$1,'元データ'!$A$2:$I$2,0))</f>
        <v>0</v>
      </c>
    </row>
    <row r="14" spans="2:13" ht="14.25">
      <c r="B14" s="80"/>
      <c r="C14" s="83" t="s">
        <v>142</v>
      </c>
      <c r="D14" s="82"/>
      <c r="E14" s="132">
        <f t="shared" si="0"/>
        <v>0</v>
      </c>
      <c r="F14" s="133"/>
      <c r="G14" s="132"/>
      <c r="H14" s="132"/>
      <c r="I14" s="132"/>
      <c r="J14" s="132"/>
      <c r="K14" s="132"/>
      <c r="L14" s="132"/>
      <c r="M14" s="134"/>
    </row>
    <row r="15" spans="1:13" ht="14.25">
      <c r="A15" s="222" t="s">
        <v>1039</v>
      </c>
      <c r="B15" s="80"/>
      <c r="C15" s="81" t="s">
        <v>143</v>
      </c>
      <c r="D15" s="82"/>
      <c r="E15" s="132">
        <f t="shared" si="0"/>
        <v>5304538</v>
      </c>
      <c r="F15" s="133">
        <f>INDEX('元データ'!$A$2:$I$354,MATCH('貸借対照表及び財務分析'!$A15,'元データ'!$A$2:$A$354,0),MATCH('貸借対照表及び財務分析'!F$1,'元データ'!$A$2:$I$2,0))</f>
        <v>5264986</v>
      </c>
      <c r="G15" s="132">
        <f>INDEX('元データ'!$A$2:$I$354,MATCH('貸借対照表及び財務分析'!$A15,'元データ'!$A$2:$A$354,0),MATCH('貸借対照表及び財務分析'!G$1,'元データ'!$A$2:$I$2,0))</f>
        <v>39552</v>
      </c>
      <c r="H15" s="132">
        <f>INDEX('元データ'!$A$2:$I$354,MATCH('貸借対照表及び財務分析'!$A15,'元データ'!$A$2:$A$354,0),MATCH('貸借対照表及び財務分析'!H$1,'元データ'!$A$2:$I$2,0))</f>
        <v>0</v>
      </c>
      <c r="I15" s="132">
        <f>INDEX('元データ'!$A$2:$I$354,MATCH('貸借対照表及び財務分析'!$A15,'元データ'!$A$2:$A$354,0),MATCH('貸借対照表及び財務分析'!I$1,'元データ'!$A$2:$I$2,0))</f>
        <v>0</v>
      </c>
      <c r="J15" s="132">
        <f>INDEX('元データ'!$A$2:$I$354,MATCH('貸借対照表及び財務分析'!$A15,'元データ'!$A$2:$A$354,0),MATCH('貸借対照表及び財務分析'!J$1,'元データ'!$A$2:$I$2,0))</f>
        <v>0</v>
      </c>
      <c r="K15" s="132">
        <f>INDEX('元データ'!$A$2:$I$354,MATCH('貸借対照表及び財務分析'!$A15,'元データ'!$A$2:$A$354,0),MATCH('貸借対照表及び財務分析'!K$1,'元データ'!$A$2:$I$2,0))</f>
        <v>0</v>
      </c>
      <c r="L15" s="132">
        <f>INDEX('元データ'!$A$2:$I$354,MATCH('貸借対照表及び財務分析'!$A15,'元データ'!$A$2:$A$354,0),MATCH('貸借対照表及び財務分析'!L$1,'元データ'!$A$2:$I$2,0))</f>
        <v>0</v>
      </c>
      <c r="M15" s="134">
        <f>INDEX('元データ'!$A$2:$I$354,MATCH('貸借対照表及び財務分析'!$A15,'元データ'!$A$2:$A$354,0),MATCH('貸借対照表及び財務分析'!M$1,'元データ'!$A$2:$I$2,0))</f>
        <v>0</v>
      </c>
    </row>
    <row r="16" spans="1:13" ht="14.25">
      <c r="A16" s="222" t="s">
        <v>1040</v>
      </c>
      <c r="B16" s="80"/>
      <c r="C16" s="81" t="s">
        <v>144</v>
      </c>
      <c r="D16" s="82"/>
      <c r="E16" s="132">
        <f t="shared" si="0"/>
        <v>0</v>
      </c>
      <c r="F16" s="133">
        <f>INDEX('元データ'!$A$2:$I$354,MATCH('貸借対照表及び財務分析'!$A16,'元データ'!$A$2:$A$354,0),MATCH('貸借対照表及び財務分析'!F$1,'元データ'!$A$2:$I$2,0))</f>
        <v>0</v>
      </c>
      <c r="G16" s="132">
        <f>INDEX('元データ'!$A$2:$I$354,MATCH('貸借対照表及び財務分析'!$A16,'元データ'!$A$2:$A$354,0),MATCH('貸借対照表及び財務分析'!G$1,'元データ'!$A$2:$I$2,0))</f>
        <v>0</v>
      </c>
      <c r="H16" s="132">
        <f>INDEX('元データ'!$A$2:$I$354,MATCH('貸借対照表及び財務分析'!$A16,'元データ'!$A$2:$A$354,0),MATCH('貸借対照表及び財務分析'!H$1,'元データ'!$A$2:$I$2,0))</f>
        <v>0</v>
      </c>
      <c r="I16" s="132">
        <f>INDEX('元データ'!$A$2:$I$354,MATCH('貸借対照表及び財務分析'!$A16,'元データ'!$A$2:$A$354,0),MATCH('貸借対照表及び財務分析'!I$1,'元データ'!$A$2:$I$2,0))</f>
        <v>0</v>
      </c>
      <c r="J16" s="132">
        <f>INDEX('元データ'!$A$2:$I$354,MATCH('貸借対照表及び財務分析'!$A16,'元データ'!$A$2:$A$354,0),MATCH('貸借対照表及び財務分析'!J$1,'元データ'!$A$2:$I$2,0))</f>
        <v>0</v>
      </c>
      <c r="K16" s="132">
        <f>INDEX('元データ'!$A$2:$I$354,MATCH('貸借対照表及び財務分析'!$A16,'元データ'!$A$2:$A$354,0),MATCH('貸借対照表及び財務分析'!K$1,'元データ'!$A$2:$I$2,0))</f>
        <v>0</v>
      </c>
      <c r="L16" s="132">
        <f>INDEX('元データ'!$A$2:$I$354,MATCH('貸借対照表及び財務分析'!$A16,'元データ'!$A$2:$A$354,0),MATCH('貸借対照表及び財務分析'!L$1,'元データ'!$A$2:$I$2,0))</f>
        <v>0</v>
      </c>
      <c r="M16" s="134">
        <f>INDEX('元データ'!$A$2:$I$354,MATCH('貸借対照表及び財務分析'!$A16,'元データ'!$A$2:$A$354,0),MATCH('貸借対照表及び財務分析'!M$1,'元データ'!$A$2:$I$2,0))</f>
        <v>0</v>
      </c>
    </row>
    <row r="17" spans="1:13" ht="14.25">
      <c r="A17" s="222" t="s">
        <v>1041</v>
      </c>
      <c r="B17" s="84" t="s">
        <v>207</v>
      </c>
      <c r="C17" s="85"/>
      <c r="D17" s="86"/>
      <c r="E17" s="135">
        <f t="shared" si="0"/>
        <v>1372748</v>
      </c>
      <c r="F17" s="136">
        <f>INDEX('元データ'!$A$2:$I$354,MATCH('貸借対照表及び財務分析'!$A17,'元データ'!$A$2:$A$354,0),MATCH('貸借対照表及び財務分析'!F$1,'元データ'!$A$2:$I$2,0))</f>
        <v>948702</v>
      </c>
      <c r="G17" s="135">
        <f>INDEX('元データ'!$A$2:$I$354,MATCH('貸借対照表及び財務分析'!$A17,'元データ'!$A$2:$A$354,0),MATCH('貸借対照表及び財務分析'!G$1,'元データ'!$A$2:$I$2,0))</f>
        <v>111261</v>
      </c>
      <c r="H17" s="135">
        <f>INDEX('元データ'!$A$2:$I$354,MATCH('貸借対照表及び財務分析'!$A17,'元データ'!$A$2:$A$354,0),MATCH('貸借対照表及び財務分析'!H$1,'元データ'!$A$2:$I$2,0))</f>
        <v>221201</v>
      </c>
      <c r="I17" s="135">
        <f>INDEX('元データ'!$A$2:$I$354,MATCH('貸借対照表及び財務分析'!$A17,'元データ'!$A$2:$A$354,0),MATCH('貸借対照表及び財務分析'!I$1,'元データ'!$A$2:$I$2,0))</f>
        <v>57659</v>
      </c>
      <c r="J17" s="135">
        <f>INDEX('元データ'!$A$2:$I$354,MATCH('貸借対照表及び財務分析'!$A17,'元データ'!$A$2:$A$354,0),MATCH('貸借対照表及び財務分析'!J$1,'元データ'!$A$2:$I$2,0))</f>
        <v>1030</v>
      </c>
      <c r="K17" s="135">
        <f>INDEX('元データ'!$A$2:$I$354,MATCH('貸借対照表及び財務分析'!$A17,'元データ'!$A$2:$A$354,0),MATCH('貸借対照表及び財務分析'!K$1,'元データ'!$A$2:$I$2,0))</f>
        <v>26157</v>
      </c>
      <c r="L17" s="135">
        <f>INDEX('元データ'!$A$2:$I$354,MATCH('貸借対照表及び財務分析'!$A17,'元データ'!$A$2:$A$354,0),MATCH('貸借対照表及び財務分析'!L$1,'元データ'!$A$2:$I$2,0))</f>
        <v>304</v>
      </c>
      <c r="M17" s="137">
        <f>INDEX('元データ'!$A$2:$I$354,MATCH('貸借対照表及び財務分析'!$A17,'元データ'!$A$2:$A$354,0),MATCH('貸借対照表及び財務分析'!M$1,'元データ'!$A$2:$I$2,0))</f>
        <v>6434</v>
      </c>
    </row>
    <row r="18" spans="1:13" ht="14.25">
      <c r="A18" s="222" t="s">
        <v>1042</v>
      </c>
      <c r="B18" s="87"/>
      <c r="C18" s="81"/>
      <c r="D18" s="82" t="s">
        <v>60</v>
      </c>
      <c r="E18" s="132">
        <f t="shared" si="0"/>
        <v>678980</v>
      </c>
      <c r="F18" s="133">
        <f>INDEX('元データ'!$A$2:$I$354,MATCH('貸借対照表及び財務分析'!$A18,'元データ'!$A$2:$A$354,0),MATCH('貸借対照表及び財務分析'!F$1,'元データ'!$A$2:$I$2,0))</f>
        <v>589053</v>
      </c>
      <c r="G18" s="132">
        <f>INDEX('元データ'!$A$2:$I$354,MATCH('貸借対照表及び財務分析'!$A18,'元データ'!$A$2:$A$354,0),MATCH('貸借対照表及び財務分析'!G$1,'元データ'!$A$2:$I$2,0))</f>
        <v>75891</v>
      </c>
      <c r="H18" s="132">
        <f>INDEX('元データ'!$A$2:$I$354,MATCH('貸借対照表及び財務分析'!$A18,'元データ'!$A$2:$A$354,0),MATCH('貸借対照表及び財務分析'!H$1,'元データ'!$A$2:$I$2,0))</f>
        <v>0</v>
      </c>
      <c r="I18" s="132">
        <f>INDEX('元データ'!$A$2:$I$354,MATCH('貸借対照表及び財務分析'!$A18,'元データ'!$A$2:$A$354,0),MATCH('貸借対照表及び財務分析'!I$1,'元データ'!$A$2:$I$2,0))</f>
        <v>9827</v>
      </c>
      <c r="J18" s="132">
        <f>INDEX('元データ'!$A$2:$I$354,MATCH('貸借対照表及び財務分析'!$A18,'元データ'!$A$2:$A$354,0),MATCH('貸借対照表及び財務分析'!J$1,'元データ'!$A$2:$I$2,0))</f>
        <v>1025</v>
      </c>
      <c r="K18" s="132">
        <f>INDEX('元データ'!$A$2:$I$354,MATCH('貸借対照表及び財務分析'!$A18,'元データ'!$A$2:$A$354,0),MATCH('貸借対照表及び財務分析'!K$1,'元データ'!$A$2:$I$2,0))</f>
        <v>0</v>
      </c>
      <c r="L18" s="132">
        <f>INDEX('元データ'!$A$2:$I$354,MATCH('貸借対照表及び財務分析'!$A18,'元データ'!$A$2:$A$354,0),MATCH('貸借対照表及び財務分析'!L$1,'元データ'!$A$2:$I$2,0))</f>
        <v>268</v>
      </c>
      <c r="M18" s="134">
        <f>INDEX('元データ'!$A$2:$I$354,MATCH('貸借対照表及び財務分析'!$A18,'元データ'!$A$2:$A$354,0),MATCH('貸借対照表及び財務分析'!M$1,'元データ'!$A$2:$I$2,0))</f>
        <v>2916</v>
      </c>
    </row>
    <row r="19" spans="1:13" ht="14.25">
      <c r="A19" s="222" t="s">
        <v>1043</v>
      </c>
      <c r="B19" s="80"/>
      <c r="C19" s="88" t="s">
        <v>64</v>
      </c>
      <c r="D19" s="82" t="s">
        <v>61</v>
      </c>
      <c r="E19" s="132">
        <f t="shared" si="0"/>
        <v>631868</v>
      </c>
      <c r="F19" s="133">
        <f>INDEX('元データ'!$A$2:$I$354,MATCH('貸借対照表及び財務分析'!$A19,'元データ'!$A$2:$A$354,0),MATCH('貸借対照表及び財務分析'!F$1,'元データ'!$A$2:$I$2,0))</f>
        <v>319459</v>
      </c>
      <c r="G19" s="132">
        <f>INDEX('元データ'!$A$2:$I$354,MATCH('貸借対照表及び財務分析'!$A19,'元データ'!$A$2:$A$354,0),MATCH('貸借対照表及び財務分析'!G$1,'元データ'!$A$2:$I$2,0))</f>
        <v>35370</v>
      </c>
      <c r="H19" s="132">
        <f>INDEX('元データ'!$A$2:$I$354,MATCH('貸借対照表及び財務分析'!$A19,'元データ'!$A$2:$A$354,0),MATCH('貸借対照表及び財務分析'!H$1,'元データ'!$A$2:$I$2,0))</f>
        <v>199491</v>
      </c>
      <c r="I19" s="132">
        <f>INDEX('元データ'!$A$2:$I$354,MATCH('貸借対照表及び財務分析'!$A19,'元データ'!$A$2:$A$354,0),MATCH('貸借対照表及び財務分析'!I$1,'元データ'!$A$2:$I$2,0))</f>
        <v>47832</v>
      </c>
      <c r="J19" s="132">
        <f>INDEX('元データ'!$A$2:$I$354,MATCH('貸借対照表及び財務分析'!$A19,'元データ'!$A$2:$A$354,0),MATCH('貸借対照表及び財務分析'!J$1,'元データ'!$A$2:$I$2,0))</f>
        <v>5</v>
      </c>
      <c r="K19" s="132">
        <f>INDEX('元データ'!$A$2:$I$354,MATCH('貸借対照表及び財務分析'!$A19,'元データ'!$A$2:$A$354,0),MATCH('貸借対照表及び財務分析'!K$1,'元データ'!$A$2:$I$2,0))</f>
        <v>26157</v>
      </c>
      <c r="L19" s="132">
        <f>INDEX('元データ'!$A$2:$I$354,MATCH('貸借対照表及び財務分析'!$A19,'元データ'!$A$2:$A$354,0),MATCH('貸借対照表及び財務分析'!L$1,'元データ'!$A$2:$I$2,0))</f>
        <v>36</v>
      </c>
      <c r="M19" s="134">
        <f>INDEX('元データ'!$A$2:$I$354,MATCH('貸借対照表及び財務分析'!$A19,'元データ'!$A$2:$A$354,0),MATCH('貸借対照表及び財務分析'!M$1,'元データ'!$A$2:$I$2,0))</f>
        <v>3518</v>
      </c>
    </row>
    <row r="20" spans="1:13" ht="14.25">
      <c r="A20" s="222" t="s">
        <v>1044</v>
      </c>
      <c r="B20" s="80"/>
      <c r="C20" s="88" t="s">
        <v>65</v>
      </c>
      <c r="D20" s="82" t="s">
        <v>62</v>
      </c>
      <c r="E20" s="132">
        <f t="shared" si="0"/>
        <v>0</v>
      </c>
      <c r="F20" s="133">
        <f>INDEX('元データ'!$A$2:$I$354,MATCH('貸借対照表及び財務分析'!$A20,'元データ'!$A$2:$A$354,0),MATCH('貸借対照表及び財務分析'!F$1,'元データ'!$A$2:$I$2,0))</f>
        <v>0</v>
      </c>
      <c r="G20" s="132">
        <f>INDEX('元データ'!$A$2:$I$354,MATCH('貸借対照表及び財務分析'!$A20,'元データ'!$A$2:$A$354,0),MATCH('貸借対照表及び財務分析'!G$1,'元データ'!$A$2:$I$2,0))</f>
        <v>0</v>
      </c>
      <c r="H20" s="132">
        <f>INDEX('元データ'!$A$2:$I$354,MATCH('貸借対照表及び財務分析'!$A20,'元データ'!$A$2:$A$354,0),MATCH('貸借対照表及び財務分析'!H$1,'元データ'!$A$2:$I$2,0))</f>
        <v>0</v>
      </c>
      <c r="I20" s="132">
        <f>INDEX('元データ'!$A$2:$I$354,MATCH('貸借対照表及び財務分析'!$A20,'元データ'!$A$2:$A$354,0),MATCH('貸借対照表及び財務分析'!I$1,'元データ'!$A$2:$I$2,0))</f>
        <v>0</v>
      </c>
      <c r="J20" s="132">
        <f>INDEX('元データ'!$A$2:$I$354,MATCH('貸借対照表及び財務分析'!$A20,'元データ'!$A$2:$A$354,0),MATCH('貸借対照表及び財務分析'!J$1,'元データ'!$A$2:$I$2,0))</f>
        <v>0</v>
      </c>
      <c r="K20" s="132">
        <f>INDEX('元データ'!$A$2:$I$354,MATCH('貸借対照表及び財務分析'!$A20,'元データ'!$A$2:$A$354,0),MATCH('貸借対照表及び財務分析'!K$1,'元データ'!$A$2:$I$2,0))</f>
        <v>0</v>
      </c>
      <c r="L20" s="132">
        <f>INDEX('元データ'!$A$2:$I$354,MATCH('貸借対照表及び財務分析'!$A20,'元データ'!$A$2:$A$354,0),MATCH('貸借対照表及び財務分析'!L$1,'元データ'!$A$2:$I$2,0))</f>
        <v>0</v>
      </c>
      <c r="M20" s="134">
        <f>INDEX('元データ'!$A$2:$I$354,MATCH('貸借対照表及び財務分析'!$A20,'元データ'!$A$2:$A$354,0),MATCH('貸借対照表及び財務分析'!M$1,'元データ'!$A$2:$I$2,0))</f>
        <v>0</v>
      </c>
    </row>
    <row r="21" spans="1:13" ht="14.25">
      <c r="A21" s="222" t="s">
        <v>1045</v>
      </c>
      <c r="B21" s="89"/>
      <c r="C21" s="90"/>
      <c r="D21" s="91" t="s">
        <v>63</v>
      </c>
      <c r="E21" s="138">
        <f t="shared" si="0"/>
        <v>0</v>
      </c>
      <c r="F21" s="139">
        <f>INDEX('元データ'!$A$2:$I$354,MATCH('貸借対照表及び財務分析'!$A21,'元データ'!$A$2:$A$354,0),MATCH('貸借対照表及び財務分析'!F$1,'元データ'!$A$2:$I$2,0))</f>
        <v>0</v>
      </c>
      <c r="G21" s="138">
        <f>INDEX('元データ'!$A$2:$I$354,MATCH('貸借対照表及び財務分析'!$A21,'元データ'!$A$2:$A$354,0),MATCH('貸借対照表及び財務分析'!G$1,'元データ'!$A$2:$I$2,0))</f>
        <v>0</v>
      </c>
      <c r="H21" s="138">
        <f>INDEX('元データ'!$A$2:$I$354,MATCH('貸借対照表及び財務分析'!$A21,'元データ'!$A$2:$A$354,0),MATCH('貸借対照表及び財務分析'!H$1,'元データ'!$A$2:$I$2,0))</f>
        <v>0</v>
      </c>
      <c r="I21" s="138">
        <f>INDEX('元データ'!$A$2:$I$354,MATCH('貸借対照表及び財務分析'!$A21,'元データ'!$A$2:$A$354,0),MATCH('貸借対照表及び財務分析'!I$1,'元データ'!$A$2:$I$2,0))</f>
        <v>0</v>
      </c>
      <c r="J21" s="138">
        <f>INDEX('元データ'!$A$2:$I$354,MATCH('貸借対照表及び財務分析'!$A21,'元データ'!$A$2:$A$354,0),MATCH('貸借対照表及び財務分析'!J$1,'元データ'!$A$2:$I$2,0))</f>
        <v>0</v>
      </c>
      <c r="K21" s="138">
        <f>INDEX('元データ'!$A$2:$I$354,MATCH('貸借対照表及び財務分析'!$A21,'元データ'!$A$2:$A$354,0),MATCH('貸借対照表及び財務分析'!K$1,'元データ'!$A$2:$I$2,0))</f>
        <v>0</v>
      </c>
      <c r="L21" s="138">
        <f>INDEX('元データ'!$A$2:$I$354,MATCH('貸借対照表及び財務分析'!$A21,'元データ'!$A$2:$A$354,0),MATCH('貸借対照表及び財務分析'!L$1,'元データ'!$A$2:$I$2,0))</f>
        <v>0</v>
      </c>
      <c r="M21" s="140">
        <f>INDEX('元データ'!$A$2:$I$354,MATCH('貸借対照表及び財務分析'!$A21,'元データ'!$A$2:$A$354,0),MATCH('貸借対照表及び財務分析'!M$1,'元データ'!$A$2:$I$2,0))</f>
        <v>0</v>
      </c>
    </row>
    <row r="22" spans="1:13" ht="14.25">
      <c r="A22" s="222" t="s">
        <v>1046</v>
      </c>
      <c r="B22" s="77" t="s">
        <v>208</v>
      </c>
      <c r="C22" s="78"/>
      <c r="D22" s="79"/>
      <c r="E22" s="132">
        <f t="shared" si="0"/>
        <v>0</v>
      </c>
      <c r="F22" s="133">
        <f>INDEX('元データ'!$A$2:$I$354,MATCH('貸借対照表及び財務分析'!$A22,'元データ'!$A$2:$A$354,0),MATCH('貸借対照表及び財務分析'!F$1,'元データ'!$A$2:$I$2,0))</f>
        <v>0</v>
      </c>
      <c r="G22" s="132">
        <f>INDEX('元データ'!$A$2:$I$354,MATCH('貸借対照表及び財務分析'!$A22,'元データ'!$A$2:$A$354,0),MATCH('貸借対照表及び財務分析'!G$1,'元データ'!$A$2:$I$2,0))</f>
        <v>0</v>
      </c>
      <c r="H22" s="132">
        <f>INDEX('元データ'!$A$2:$I$354,MATCH('貸借対照表及び財務分析'!$A22,'元データ'!$A$2:$A$354,0),MATCH('貸借対照表及び財務分析'!H$1,'元データ'!$A$2:$I$2,0))</f>
        <v>0</v>
      </c>
      <c r="I22" s="132">
        <f>INDEX('元データ'!$A$2:$I$354,MATCH('貸借対照表及び財務分析'!$A22,'元データ'!$A$2:$A$354,0),MATCH('貸借対照表及び財務分析'!I$1,'元データ'!$A$2:$I$2,0))</f>
        <v>0</v>
      </c>
      <c r="J22" s="132">
        <f>INDEX('元データ'!$A$2:$I$354,MATCH('貸借対照表及び財務分析'!$A22,'元データ'!$A$2:$A$354,0),MATCH('貸借対照表及び財務分析'!J$1,'元データ'!$A$2:$I$2,0))</f>
        <v>0</v>
      </c>
      <c r="K22" s="132">
        <f>INDEX('元データ'!$A$2:$I$354,MATCH('貸借対照表及び財務分析'!$A22,'元データ'!$A$2:$A$354,0),MATCH('貸借対照表及び財務分析'!K$1,'元データ'!$A$2:$I$2,0))</f>
        <v>0</v>
      </c>
      <c r="L22" s="132">
        <f>INDEX('元データ'!$A$2:$I$354,MATCH('貸借対照表及び財務分析'!$A22,'元データ'!$A$2:$A$354,0),MATCH('貸借対照表及び財務分析'!L$1,'元データ'!$A$2:$I$2,0))</f>
        <v>0</v>
      </c>
      <c r="M22" s="134">
        <f>INDEX('元データ'!$A$2:$I$354,MATCH('貸借対照表及び財務分析'!$A22,'元データ'!$A$2:$A$354,0),MATCH('貸借対照表及び財務分析'!M$1,'元データ'!$A$2:$I$2,0))</f>
        <v>0</v>
      </c>
    </row>
    <row r="23" spans="1:13" ht="14.25">
      <c r="A23" s="222" t="s">
        <v>1047</v>
      </c>
      <c r="B23" s="92" t="s">
        <v>209</v>
      </c>
      <c r="C23" s="93"/>
      <c r="D23" s="94"/>
      <c r="E23" s="141">
        <f t="shared" si="0"/>
        <v>134064297</v>
      </c>
      <c r="F23" s="142">
        <f>INDEX('元データ'!$A$2:$I$354,MATCH('貸借対照表及び財務分析'!$A23,'元データ'!$A$2:$A$354,0),MATCH('貸借対照表及び財務分析'!F$1,'元データ'!$A$2:$I$2,0))</f>
        <v>90574110</v>
      </c>
      <c r="G23" s="141">
        <f>INDEX('元データ'!$A$2:$I$354,MATCH('貸借対照表及び財務分析'!$A23,'元データ'!$A$2:$A$354,0),MATCH('貸借対照表及び財務分析'!G$1,'元データ'!$A$2:$I$2,0))</f>
        <v>10972756</v>
      </c>
      <c r="H23" s="141">
        <f>INDEX('元データ'!$A$2:$I$354,MATCH('貸借対照表及び財務分析'!$A23,'元データ'!$A$2:$A$354,0),MATCH('貸借対照表及び財務分析'!H$1,'元データ'!$A$2:$I$2,0))</f>
        <v>24868062</v>
      </c>
      <c r="I23" s="141">
        <f>INDEX('元データ'!$A$2:$I$354,MATCH('貸借対照表及び財務分析'!$A23,'元データ'!$A$2:$A$354,0),MATCH('貸借対照表及び財務分析'!I$1,'元データ'!$A$2:$I$2,0))</f>
        <v>6831675</v>
      </c>
      <c r="J23" s="141">
        <f>INDEX('元データ'!$A$2:$I$354,MATCH('貸借対照表及び財務分析'!$A23,'元データ'!$A$2:$A$354,0),MATCH('貸借対照表及び財務分析'!J$1,'元データ'!$A$2:$I$2,0))</f>
        <v>19874</v>
      </c>
      <c r="K23" s="141">
        <f>INDEX('元データ'!$A$2:$I$354,MATCH('貸借対照表及び財務分析'!$A23,'元データ'!$A$2:$A$354,0),MATCH('貸借対照表及び財務分析'!K$1,'元データ'!$A$2:$I$2,0))</f>
        <v>560252</v>
      </c>
      <c r="L23" s="141">
        <f>INDEX('元データ'!$A$2:$I$354,MATCH('貸借対照表及び財務分析'!$A23,'元データ'!$A$2:$A$354,0),MATCH('貸借対照表及び財務分析'!L$1,'元データ'!$A$2:$I$2,0))</f>
        <v>4629</v>
      </c>
      <c r="M23" s="143">
        <f>INDEX('元データ'!$A$2:$I$354,MATCH('貸借対照表及び財務分析'!$A23,'元データ'!$A$2:$A$354,0),MATCH('貸借対照表及び財務分析'!M$1,'元データ'!$A$2:$I$2,0))</f>
        <v>232939</v>
      </c>
    </row>
    <row r="24" spans="1:13" ht="14.25">
      <c r="A24" s="222" t="s">
        <v>1048</v>
      </c>
      <c r="B24" s="77" t="s">
        <v>210</v>
      </c>
      <c r="C24" s="78"/>
      <c r="D24" s="79"/>
      <c r="E24" s="132">
        <f t="shared" si="0"/>
        <v>122644434</v>
      </c>
      <c r="F24" s="133">
        <f>INDEX('元データ'!$A$2:$I$354,MATCH('貸借対照表及び財務分析'!$A24,'元データ'!$A$2:$A$354,0),MATCH('貸借対照表及び財務分析'!F$1,'元データ'!$A$2:$I$2,0))</f>
        <v>82888058</v>
      </c>
      <c r="G24" s="132">
        <f>INDEX('元データ'!$A$2:$I$354,MATCH('貸借対照表及び財務分析'!$A24,'元データ'!$A$2:$A$354,0),MATCH('貸借対照表及び財務分析'!G$1,'元データ'!$A$2:$I$2,0))</f>
        <v>9339900</v>
      </c>
      <c r="H24" s="132">
        <f>INDEX('元データ'!$A$2:$I$354,MATCH('貸借対照表及び財務分析'!$A24,'元データ'!$A$2:$A$354,0),MATCH('貸借対照表及び財務分析'!H$1,'元データ'!$A$2:$I$2,0))</f>
        <v>24005782</v>
      </c>
      <c r="I24" s="132">
        <f>INDEX('元データ'!$A$2:$I$354,MATCH('貸借対照表及び財務分析'!$A24,'元データ'!$A$2:$A$354,0),MATCH('貸借対照表及び財務分析'!I$1,'元データ'!$A$2:$I$2,0))</f>
        <v>5659570</v>
      </c>
      <c r="J24" s="132">
        <f>INDEX('元データ'!$A$2:$I$354,MATCH('貸借対照表及び財務分析'!$A24,'元データ'!$A$2:$A$354,0),MATCH('貸借対照表及び財務分析'!J$1,'元データ'!$A$2:$I$2,0))</f>
        <v>15247</v>
      </c>
      <c r="K24" s="132">
        <f>INDEX('元データ'!$A$2:$I$354,MATCH('貸借対照表及び財務分析'!$A24,'元データ'!$A$2:$A$354,0),MATCH('貸借対照表及び財務分析'!K$1,'元データ'!$A$2:$I$2,0))</f>
        <v>561344</v>
      </c>
      <c r="L24" s="132">
        <f>INDEX('元データ'!$A$2:$I$354,MATCH('貸借対照表及び財務分析'!$A24,'元データ'!$A$2:$A$354,0),MATCH('貸借対照表及び財務分析'!L$1,'元データ'!$A$2:$I$2,0))</f>
        <v>6512</v>
      </c>
      <c r="M24" s="134">
        <f>INDEX('元データ'!$A$2:$I$354,MATCH('貸借対照表及び財務分析'!$A24,'元データ'!$A$2:$A$354,0),MATCH('貸借対照表及び財務分析'!M$1,'元データ'!$A$2:$I$2,0))</f>
        <v>168021</v>
      </c>
    </row>
    <row r="25" spans="1:13" ht="14.25">
      <c r="A25" s="222" t="s">
        <v>1049</v>
      </c>
      <c r="B25" s="80"/>
      <c r="C25" s="81" t="s">
        <v>145</v>
      </c>
      <c r="D25" s="82"/>
      <c r="E25" s="132">
        <f t="shared" si="0"/>
        <v>0</v>
      </c>
      <c r="F25" s="133">
        <f>INDEX('元データ'!$A$2:$I$354,MATCH('貸借対照表及び財務分析'!$A25,'元データ'!$A$2:$A$354,0),MATCH('貸借対照表及び財務分析'!F$1,'元データ'!$A$2:$I$2,0))</f>
        <v>0</v>
      </c>
      <c r="G25" s="132">
        <f>INDEX('元データ'!$A$2:$I$354,MATCH('貸借対照表及び財務分析'!$A25,'元データ'!$A$2:$A$354,0),MATCH('貸借対照表及び財務分析'!G$1,'元データ'!$A$2:$I$2,0))</f>
        <v>0</v>
      </c>
      <c r="H25" s="132">
        <f>INDEX('元データ'!$A$2:$I$354,MATCH('貸借対照表及び財務分析'!$A25,'元データ'!$A$2:$A$354,0),MATCH('貸借対照表及び財務分析'!H$1,'元データ'!$A$2:$I$2,0))</f>
        <v>0</v>
      </c>
      <c r="I25" s="132">
        <f>INDEX('元データ'!$A$2:$I$354,MATCH('貸借対照表及び財務分析'!$A25,'元データ'!$A$2:$A$354,0),MATCH('貸借対照表及び財務分析'!I$1,'元データ'!$A$2:$I$2,0))</f>
        <v>0</v>
      </c>
      <c r="J25" s="132">
        <f>INDEX('元データ'!$A$2:$I$354,MATCH('貸借対照表及び財務分析'!$A25,'元データ'!$A$2:$A$354,0),MATCH('貸借対照表及び財務分析'!J$1,'元データ'!$A$2:$I$2,0))</f>
        <v>0</v>
      </c>
      <c r="K25" s="132">
        <f>INDEX('元データ'!$A$2:$I$354,MATCH('貸借対照表及び財務分析'!$A25,'元データ'!$A$2:$A$354,0),MATCH('貸借対照表及び財務分析'!K$1,'元データ'!$A$2:$I$2,0))</f>
        <v>0</v>
      </c>
      <c r="L25" s="132">
        <f>INDEX('元データ'!$A$2:$I$354,MATCH('貸借対照表及び財務分析'!$A25,'元データ'!$A$2:$A$354,0),MATCH('貸借対照表及び財務分析'!L$1,'元データ'!$A$2:$I$2,0))</f>
        <v>0</v>
      </c>
      <c r="M25" s="134">
        <f>INDEX('元データ'!$A$2:$I$354,MATCH('貸借対照表及び財務分析'!$A25,'元データ'!$A$2:$A$354,0),MATCH('貸借対照表及び財務分析'!M$1,'元データ'!$A$2:$I$2,0))</f>
        <v>0</v>
      </c>
    </row>
    <row r="26" spans="1:13" ht="14.25">
      <c r="A26" s="222" t="s">
        <v>1050</v>
      </c>
      <c r="B26" s="80"/>
      <c r="C26" s="81" t="s">
        <v>146</v>
      </c>
      <c r="D26" s="82"/>
      <c r="E26" s="132">
        <f t="shared" si="0"/>
        <v>0</v>
      </c>
      <c r="F26" s="133">
        <f>INDEX('元データ'!$A$2:$I$354,MATCH('貸借対照表及び財務分析'!$A26,'元データ'!$A$2:$A$354,0),MATCH('貸借対照表及び財務分析'!F$1,'元データ'!$A$2:$I$2,0))</f>
        <v>0</v>
      </c>
      <c r="G26" s="132">
        <f>INDEX('元データ'!$A$2:$I$354,MATCH('貸借対照表及び財務分析'!$A26,'元データ'!$A$2:$A$354,0),MATCH('貸借対照表及び財務分析'!G$1,'元データ'!$A$2:$I$2,0))</f>
        <v>0</v>
      </c>
      <c r="H26" s="132">
        <f>INDEX('元データ'!$A$2:$I$354,MATCH('貸借対照表及び財務分析'!$A26,'元データ'!$A$2:$A$354,0),MATCH('貸借対照表及び財務分析'!H$1,'元データ'!$A$2:$I$2,0))</f>
        <v>0</v>
      </c>
      <c r="I26" s="132">
        <f>INDEX('元データ'!$A$2:$I$354,MATCH('貸借対照表及び財務分析'!$A26,'元データ'!$A$2:$A$354,0),MATCH('貸借対照表及び財務分析'!I$1,'元データ'!$A$2:$I$2,0))</f>
        <v>0</v>
      </c>
      <c r="J26" s="132">
        <f>INDEX('元データ'!$A$2:$I$354,MATCH('貸借対照表及び財務分析'!$A26,'元データ'!$A$2:$A$354,0),MATCH('貸借対照表及び財務分析'!J$1,'元データ'!$A$2:$I$2,0))</f>
        <v>0</v>
      </c>
      <c r="K26" s="132">
        <f>INDEX('元データ'!$A$2:$I$354,MATCH('貸借対照表及び財務分析'!$A26,'元データ'!$A$2:$A$354,0),MATCH('貸借対照表及び財務分析'!K$1,'元データ'!$A$2:$I$2,0))</f>
        <v>0</v>
      </c>
      <c r="L26" s="132">
        <f>INDEX('元データ'!$A$2:$I$354,MATCH('貸借対照表及び財務分析'!$A26,'元データ'!$A$2:$A$354,0),MATCH('貸借対照表及び財務分析'!L$1,'元データ'!$A$2:$I$2,0))</f>
        <v>0</v>
      </c>
      <c r="M26" s="134">
        <f>INDEX('元データ'!$A$2:$I$354,MATCH('貸借対照表及び財務分析'!$A26,'元データ'!$A$2:$A$354,0),MATCH('貸借対照表及び財務分析'!M$1,'元データ'!$A$2:$I$2,0))</f>
        <v>0</v>
      </c>
    </row>
    <row r="27" spans="1:13" ht="14.25">
      <c r="A27" s="222" t="s">
        <v>1051</v>
      </c>
      <c r="B27" s="80"/>
      <c r="C27" s="81" t="s">
        <v>147</v>
      </c>
      <c r="D27" s="82"/>
      <c r="E27" s="132">
        <f t="shared" si="0"/>
        <v>638986</v>
      </c>
      <c r="F27" s="133">
        <f>INDEX('元データ'!$A$2:$I$354,MATCH('貸借対照表及び財務分析'!$A27,'元データ'!$A$2:$A$354,0),MATCH('貸借対照表及び財務分析'!F$1,'元データ'!$A$2:$I$2,0))</f>
        <v>0</v>
      </c>
      <c r="G27" s="132">
        <f>INDEX('元データ'!$A$2:$I$354,MATCH('貸借対照表及び財務分析'!$A27,'元データ'!$A$2:$A$354,0),MATCH('貸借対照表及び財務分析'!G$1,'元データ'!$A$2:$I$2,0))</f>
        <v>0</v>
      </c>
      <c r="H27" s="132">
        <f>INDEX('元データ'!$A$2:$I$354,MATCH('貸借対照表及び財務分析'!$A27,'元データ'!$A$2:$A$354,0),MATCH('貸借対照表及び財務分析'!H$1,'元データ'!$A$2:$I$2,0))</f>
        <v>527453</v>
      </c>
      <c r="I27" s="132">
        <f>INDEX('元データ'!$A$2:$I$354,MATCH('貸借対照表及び財務分析'!$A27,'元データ'!$A$2:$A$354,0),MATCH('貸借対照表及び財務分析'!I$1,'元データ'!$A$2:$I$2,0))</f>
        <v>111533</v>
      </c>
      <c r="J27" s="132">
        <f>INDEX('元データ'!$A$2:$I$354,MATCH('貸借対照表及び財務分析'!$A27,'元データ'!$A$2:$A$354,0),MATCH('貸借対照表及び財務分析'!J$1,'元データ'!$A$2:$I$2,0))</f>
        <v>0</v>
      </c>
      <c r="K27" s="132">
        <f>INDEX('元データ'!$A$2:$I$354,MATCH('貸借対照表及び財務分析'!$A27,'元データ'!$A$2:$A$354,0),MATCH('貸借対照表及び財務分析'!K$1,'元データ'!$A$2:$I$2,0))</f>
        <v>0</v>
      </c>
      <c r="L27" s="132">
        <f>INDEX('元データ'!$A$2:$I$354,MATCH('貸借対照表及び財務分析'!$A27,'元データ'!$A$2:$A$354,0),MATCH('貸借対照表及び財務分析'!L$1,'元データ'!$A$2:$I$2,0))</f>
        <v>0</v>
      </c>
      <c r="M27" s="134">
        <f>INDEX('元データ'!$A$2:$I$354,MATCH('貸借対照表及び財務分析'!$A27,'元データ'!$A$2:$A$354,0),MATCH('貸借対照表及び財務分析'!M$1,'元データ'!$A$2:$I$2,0))</f>
        <v>0</v>
      </c>
    </row>
    <row r="28" spans="1:13" ht="14.25">
      <c r="A28" s="222" t="s">
        <v>1052</v>
      </c>
      <c r="B28" s="80"/>
      <c r="C28" s="81" t="s">
        <v>148</v>
      </c>
      <c r="D28" s="82"/>
      <c r="E28" s="132">
        <f t="shared" si="0"/>
        <v>20872</v>
      </c>
      <c r="F28" s="133">
        <f>INDEX('元データ'!$A$2:$I$354,MATCH('貸借対照表及び財務分析'!$A28,'元データ'!$A$2:$A$354,0),MATCH('貸借対照表及び財務分析'!F$1,'元データ'!$A$2:$I$2,0))</f>
        <v>20872</v>
      </c>
      <c r="G28" s="132">
        <f>INDEX('元データ'!$A$2:$I$354,MATCH('貸借対照表及び財務分析'!$A28,'元データ'!$A$2:$A$354,0),MATCH('貸借対照表及び財務分析'!G$1,'元データ'!$A$2:$I$2,0))</f>
        <v>0</v>
      </c>
      <c r="H28" s="132">
        <f>INDEX('元データ'!$A$2:$I$354,MATCH('貸借対照表及び財務分析'!$A28,'元データ'!$A$2:$A$354,0),MATCH('貸借対照表及び財務分析'!H$1,'元データ'!$A$2:$I$2,0))</f>
        <v>0</v>
      </c>
      <c r="I28" s="132">
        <f>INDEX('元データ'!$A$2:$I$354,MATCH('貸借対照表及び財務分析'!$A28,'元データ'!$A$2:$A$354,0),MATCH('貸借対照表及び財務分析'!I$1,'元データ'!$A$2:$I$2,0))</f>
        <v>0</v>
      </c>
      <c r="J28" s="132">
        <f>INDEX('元データ'!$A$2:$I$354,MATCH('貸借対照表及び財務分析'!$A28,'元データ'!$A$2:$A$354,0),MATCH('貸借対照表及び財務分析'!J$1,'元データ'!$A$2:$I$2,0))</f>
        <v>0</v>
      </c>
      <c r="K28" s="132">
        <f>INDEX('元データ'!$A$2:$I$354,MATCH('貸借対照表及び財務分析'!$A28,'元データ'!$A$2:$A$354,0),MATCH('貸借対照表及び財務分析'!K$1,'元データ'!$A$2:$I$2,0))</f>
        <v>0</v>
      </c>
      <c r="L28" s="132">
        <f>INDEX('元データ'!$A$2:$I$354,MATCH('貸借対照表及び財務分析'!$A28,'元データ'!$A$2:$A$354,0),MATCH('貸借対照表及び財務分析'!L$1,'元データ'!$A$2:$I$2,0))</f>
        <v>0</v>
      </c>
      <c r="M28" s="134">
        <f>INDEX('元データ'!$A$2:$I$354,MATCH('貸借対照表及び財務分析'!$A28,'元データ'!$A$2:$A$354,0),MATCH('貸借対照表及び財務分析'!M$1,'元データ'!$A$2:$I$2,0))</f>
        <v>0</v>
      </c>
    </row>
    <row r="29" spans="1:13" ht="14.25">
      <c r="A29" s="222" t="s">
        <v>1053</v>
      </c>
      <c r="B29" s="80"/>
      <c r="C29" s="81" t="s">
        <v>149</v>
      </c>
      <c r="D29" s="82"/>
      <c r="E29" s="132">
        <f t="shared" si="0"/>
        <v>121984576</v>
      </c>
      <c r="F29" s="133">
        <f>INDEX('元データ'!$A$2:$I$354,MATCH('貸借対照表及び財務分析'!$A29,'元データ'!$A$2:$A$354,0),MATCH('貸借対照表及び財務分析'!F$1,'元データ'!$A$2:$I$2,0))</f>
        <v>82867186</v>
      </c>
      <c r="G29" s="132">
        <f>INDEX('元データ'!$A$2:$I$354,MATCH('貸借対照表及び財務分析'!$A29,'元データ'!$A$2:$A$354,0),MATCH('貸借対照表及び財務分析'!G$1,'元データ'!$A$2:$I$2,0))</f>
        <v>9339900</v>
      </c>
      <c r="H29" s="132">
        <f>INDEX('元データ'!$A$2:$I$354,MATCH('貸借対照表及び財務分析'!$A29,'元データ'!$A$2:$A$354,0),MATCH('貸借対照表及び財務分析'!H$1,'元データ'!$A$2:$I$2,0))</f>
        <v>23478329</v>
      </c>
      <c r="I29" s="132">
        <f>INDEX('元データ'!$A$2:$I$354,MATCH('貸借対照表及び財務分析'!$A29,'元データ'!$A$2:$A$354,0),MATCH('貸借対照表及び財務分析'!I$1,'元データ'!$A$2:$I$2,0))</f>
        <v>5548037</v>
      </c>
      <c r="J29" s="132">
        <f>INDEX('元データ'!$A$2:$I$354,MATCH('貸借対照表及び財務分析'!$A29,'元データ'!$A$2:$A$354,0),MATCH('貸借対照表及び財務分析'!J$1,'元データ'!$A$2:$I$2,0))</f>
        <v>15247</v>
      </c>
      <c r="K29" s="132">
        <f>INDEX('元データ'!$A$2:$I$354,MATCH('貸借対照表及び財務分析'!$A29,'元データ'!$A$2:$A$354,0),MATCH('貸借対照表及び財務分析'!K$1,'元データ'!$A$2:$I$2,0))</f>
        <v>561344</v>
      </c>
      <c r="L29" s="132">
        <f>INDEX('元データ'!$A$2:$I$354,MATCH('貸借対照表及び財務分析'!$A29,'元データ'!$A$2:$A$354,0),MATCH('貸借対照表及び財務分析'!L$1,'元データ'!$A$2:$I$2,0))</f>
        <v>6512</v>
      </c>
      <c r="M29" s="134">
        <f>INDEX('元データ'!$A$2:$I$354,MATCH('貸借対照表及び財務分析'!$A29,'元データ'!$A$2:$A$354,0),MATCH('貸借対照表及び財務分析'!M$1,'元データ'!$A$2:$I$2,0))</f>
        <v>168021</v>
      </c>
    </row>
    <row r="30" spans="1:13" ht="14.25">
      <c r="A30" s="222" t="s">
        <v>1054</v>
      </c>
      <c r="B30" s="84" t="s">
        <v>211</v>
      </c>
      <c r="C30" s="85"/>
      <c r="D30" s="86"/>
      <c r="E30" s="135">
        <f t="shared" si="0"/>
        <v>6264546</v>
      </c>
      <c r="F30" s="136">
        <f>INDEX('元データ'!$A$2:$I$354,MATCH('貸借対照表及び財務分析'!$A30,'元データ'!$A$2:$A$354,0),MATCH('貸借対照表及び財務分析'!F$1,'元データ'!$A$2:$I$2,0))</f>
        <v>4205620</v>
      </c>
      <c r="G30" s="135">
        <f>INDEX('元データ'!$A$2:$I$354,MATCH('貸借対照表及び財務分析'!$A30,'元データ'!$A$2:$A$354,0),MATCH('貸借対照表及び財務分析'!G$1,'元データ'!$A$2:$I$2,0))</f>
        <v>567774</v>
      </c>
      <c r="H30" s="135">
        <f>INDEX('元データ'!$A$2:$I$354,MATCH('貸借対照表及び財務分析'!$A30,'元データ'!$A$2:$A$354,0),MATCH('貸借対照表及び財務分析'!H$1,'元データ'!$A$2:$I$2,0))</f>
        <v>1263057</v>
      </c>
      <c r="I30" s="135">
        <f>INDEX('元データ'!$A$2:$I$354,MATCH('貸借対照表及び財務分析'!$A30,'元データ'!$A$2:$A$354,0),MATCH('貸借対照表及び財務分析'!I$1,'元データ'!$A$2:$I$2,0))</f>
        <v>206709</v>
      </c>
      <c r="J30" s="135">
        <f>INDEX('元データ'!$A$2:$I$354,MATCH('貸借対照表及び財務分析'!$A30,'元データ'!$A$2:$A$354,0),MATCH('貸借対照表及び財務分析'!J$1,'元データ'!$A$2:$I$2,0))</f>
        <v>867</v>
      </c>
      <c r="K30" s="135">
        <f>INDEX('元データ'!$A$2:$I$354,MATCH('貸借対照表及び財務分析'!$A30,'元データ'!$A$2:$A$354,0),MATCH('貸借対照表及び財務分析'!K$1,'元データ'!$A$2:$I$2,0))</f>
        <v>16825</v>
      </c>
      <c r="L30" s="135">
        <f>INDEX('元データ'!$A$2:$I$354,MATCH('貸借対照表及び財務分析'!$A30,'元データ'!$A$2:$A$354,0),MATCH('貸借対照表及び財務分析'!L$1,'元データ'!$A$2:$I$2,0))</f>
        <v>259</v>
      </c>
      <c r="M30" s="137">
        <f>INDEX('元データ'!$A$2:$I$354,MATCH('貸借対照表及び財務分析'!$A30,'元データ'!$A$2:$A$354,0),MATCH('貸借対照表及び財務分析'!M$1,'元データ'!$A$2:$I$2,0))</f>
        <v>3435</v>
      </c>
    </row>
    <row r="31" spans="1:13" ht="14.25">
      <c r="A31" s="222" t="s">
        <v>1055</v>
      </c>
      <c r="B31" s="80"/>
      <c r="C31" s="81" t="s">
        <v>150</v>
      </c>
      <c r="D31" s="82"/>
      <c r="E31" s="132">
        <f t="shared" si="0"/>
        <v>0</v>
      </c>
      <c r="F31" s="133">
        <f>INDEX('元データ'!$A$2:$I$354,MATCH('貸借対照表及び財務分析'!$A31,'元データ'!$A$2:$A$354,0),MATCH('貸借対照表及び財務分析'!F$1,'元データ'!$A$2:$I$2,0))</f>
        <v>0</v>
      </c>
      <c r="G31" s="132">
        <f>INDEX('元データ'!$A$2:$I$354,MATCH('貸借対照表及び財務分析'!$A31,'元データ'!$A$2:$A$354,0),MATCH('貸借対照表及び財務分析'!G$1,'元データ'!$A$2:$I$2,0))</f>
        <v>0</v>
      </c>
      <c r="H31" s="132">
        <f>INDEX('元データ'!$A$2:$I$354,MATCH('貸借対照表及び財務分析'!$A31,'元データ'!$A$2:$A$354,0),MATCH('貸借対照表及び財務分析'!H$1,'元データ'!$A$2:$I$2,0))</f>
        <v>0</v>
      </c>
      <c r="I31" s="132">
        <f>INDEX('元データ'!$A$2:$I$354,MATCH('貸借対照表及び財務分析'!$A31,'元データ'!$A$2:$A$354,0),MATCH('貸借対照表及び財務分析'!I$1,'元データ'!$A$2:$I$2,0))</f>
        <v>0</v>
      </c>
      <c r="J31" s="132">
        <f>INDEX('元データ'!$A$2:$I$354,MATCH('貸借対照表及び財務分析'!$A31,'元データ'!$A$2:$A$354,0),MATCH('貸借対照表及び財務分析'!J$1,'元データ'!$A$2:$I$2,0))</f>
        <v>0</v>
      </c>
      <c r="K31" s="132">
        <f>INDEX('元データ'!$A$2:$I$354,MATCH('貸借対照表及び財務分析'!$A31,'元データ'!$A$2:$A$354,0),MATCH('貸借対照表及び財務分析'!K$1,'元データ'!$A$2:$I$2,0))</f>
        <v>0</v>
      </c>
      <c r="L31" s="132">
        <f>INDEX('元データ'!$A$2:$I$354,MATCH('貸借対照表及び財務分析'!$A31,'元データ'!$A$2:$A$354,0),MATCH('貸借対照表及び財務分析'!L$1,'元データ'!$A$2:$I$2,0))</f>
        <v>0</v>
      </c>
      <c r="M31" s="134">
        <f>INDEX('元データ'!$A$2:$I$354,MATCH('貸借対照表及び財務分析'!$A31,'元データ'!$A$2:$A$354,0),MATCH('貸借対照表及び財務分析'!M$1,'元データ'!$A$2:$I$2,0))</f>
        <v>0</v>
      </c>
    </row>
    <row r="32" spans="1:13" ht="14.25">
      <c r="A32" s="222" t="s">
        <v>1056</v>
      </c>
      <c r="B32" s="80"/>
      <c r="C32" s="81" t="s">
        <v>151</v>
      </c>
      <c r="D32" s="82"/>
      <c r="E32" s="132">
        <f t="shared" si="0"/>
        <v>1016981</v>
      </c>
      <c r="F32" s="133">
        <f>INDEX('元データ'!$A$2:$I$354,MATCH('貸借対照表及び財務分析'!$A32,'元データ'!$A$2:$A$354,0),MATCH('貸借対照表及び財務分析'!F$1,'元データ'!$A$2:$I$2,0))</f>
        <v>702966</v>
      </c>
      <c r="G32" s="132">
        <f>INDEX('元データ'!$A$2:$I$354,MATCH('貸借対照表及び財務分析'!$A32,'元データ'!$A$2:$A$354,0),MATCH('貸借対照表及び財務分析'!G$1,'元データ'!$A$2:$I$2,0))</f>
        <v>187266</v>
      </c>
      <c r="H32" s="132">
        <f>INDEX('元データ'!$A$2:$I$354,MATCH('貸借対照表及び財務分析'!$A32,'元データ'!$A$2:$A$354,0),MATCH('貸借対照表及び財務分析'!H$1,'元データ'!$A$2:$I$2,0))</f>
        <v>95475</v>
      </c>
      <c r="I32" s="132">
        <f>INDEX('元データ'!$A$2:$I$354,MATCH('貸借対照表及び財務分析'!$A32,'元データ'!$A$2:$A$354,0),MATCH('貸借対照表及び財務分析'!I$1,'元データ'!$A$2:$I$2,0))</f>
        <v>21309</v>
      </c>
      <c r="J32" s="132">
        <f>INDEX('元データ'!$A$2:$I$354,MATCH('貸借対照表及び財務分析'!$A32,'元データ'!$A$2:$A$354,0),MATCH('貸借対照表及び財務分析'!J$1,'元データ'!$A$2:$I$2,0))</f>
        <v>0</v>
      </c>
      <c r="K32" s="132">
        <f>INDEX('元データ'!$A$2:$I$354,MATCH('貸借対照表及び財務分析'!$A32,'元データ'!$A$2:$A$354,0),MATCH('貸借対照表及び財務分析'!K$1,'元データ'!$A$2:$I$2,0))</f>
        <v>6509</v>
      </c>
      <c r="L32" s="132">
        <f>INDEX('元データ'!$A$2:$I$354,MATCH('貸借対照表及び財務分析'!$A32,'元データ'!$A$2:$A$354,0),MATCH('貸借対照表及び財務分析'!L$1,'元データ'!$A$2:$I$2,0))</f>
        <v>21</v>
      </c>
      <c r="M32" s="134">
        <f>INDEX('元データ'!$A$2:$I$354,MATCH('貸借対照表及び財務分析'!$A32,'元データ'!$A$2:$A$354,0),MATCH('貸借対照表及び財務分析'!M$1,'元データ'!$A$2:$I$2,0))</f>
        <v>3435</v>
      </c>
    </row>
    <row r="33" spans="1:13" ht="14.25">
      <c r="A33" s="222" t="s">
        <v>1057</v>
      </c>
      <c r="B33" s="95"/>
      <c r="C33" s="90" t="s">
        <v>152</v>
      </c>
      <c r="D33" s="91"/>
      <c r="E33" s="138">
        <f t="shared" si="0"/>
        <v>5247565</v>
      </c>
      <c r="F33" s="139">
        <f>INDEX('元データ'!$A$2:$I$354,MATCH('貸借対照表及び財務分析'!$A33,'元データ'!$A$2:$A$354,0),MATCH('貸借対照表及び財務分析'!F$1,'元データ'!$A$2:$I$2,0))</f>
        <v>3502654</v>
      </c>
      <c r="G33" s="138">
        <f>INDEX('元データ'!$A$2:$I$354,MATCH('貸借対照表及び財務分析'!$A33,'元データ'!$A$2:$A$354,0),MATCH('貸借対照表及び財務分析'!G$1,'元データ'!$A$2:$I$2,0))</f>
        <v>380508</v>
      </c>
      <c r="H33" s="138">
        <f>INDEX('元データ'!$A$2:$I$354,MATCH('貸借対照表及び財務分析'!$A33,'元データ'!$A$2:$A$354,0),MATCH('貸借対照表及び財務分析'!H$1,'元データ'!$A$2:$I$2,0))</f>
        <v>1167582</v>
      </c>
      <c r="I33" s="138">
        <f>INDEX('元データ'!$A$2:$I$354,MATCH('貸借対照表及び財務分析'!$A33,'元データ'!$A$2:$A$354,0),MATCH('貸借対照表及び財務分析'!I$1,'元データ'!$A$2:$I$2,0))</f>
        <v>185400</v>
      </c>
      <c r="J33" s="138">
        <f>INDEX('元データ'!$A$2:$I$354,MATCH('貸借対照表及び財務分析'!$A33,'元データ'!$A$2:$A$354,0),MATCH('貸借対照表及び財務分析'!J$1,'元データ'!$A$2:$I$2,0))</f>
        <v>867</v>
      </c>
      <c r="K33" s="138">
        <f>INDEX('元データ'!$A$2:$I$354,MATCH('貸借対照表及び財務分析'!$A33,'元データ'!$A$2:$A$354,0),MATCH('貸借対照表及び財務分析'!K$1,'元データ'!$A$2:$I$2,0))</f>
        <v>10316</v>
      </c>
      <c r="L33" s="138">
        <f>INDEX('元データ'!$A$2:$I$354,MATCH('貸借対照表及び財務分析'!$A33,'元データ'!$A$2:$A$354,0),MATCH('貸借対照表及び財務分析'!L$1,'元データ'!$A$2:$I$2,0))</f>
        <v>238</v>
      </c>
      <c r="M33" s="140">
        <f>INDEX('元データ'!$A$2:$I$354,MATCH('貸借対照表及び財務分析'!$A33,'元データ'!$A$2:$A$354,0),MATCH('貸借対照表及び財務分析'!M$1,'元データ'!$A$2:$I$2,0))</f>
        <v>0</v>
      </c>
    </row>
    <row r="34" spans="1:13" ht="14.25">
      <c r="A34" s="222" t="s">
        <v>1058</v>
      </c>
      <c r="B34" s="77" t="s">
        <v>212</v>
      </c>
      <c r="C34" s="78"/>
      <c r="D34" s="79"/>
      <c r="E34" s="132">
        <f t="shared" si="0"/>
        <v>128908980</v>
      </c>
      <c r="F34" s="133">
        <f>INDEX('元データ'!$A$2:$I$354,MATCH('貸借対照表及び財務分析'!$A34,'元データ'!$A$2:$A$354,0),MATCH('貸借対照表及び財務分析'!F$1,'元データ'!$A$2:$I$2,0))</f>
        <v>87093678</v>
      </c>
      <c r="G34" s="132">
        <f>INDEX('元データ'!$A$2:$I$354,MATCH('貸借対照表及び財務分析'!$A34,'元データ'!$A$2:$A$354,0),MATCH('貸借対照表及び財務分析'!G$1,'元データ'!$A$2:$I$2,0))</f>
        <v>9907674</v>
      </c>
      <c r="H34" s="132">
        <f>INDEX('元データ'!$A$2:$I$354,MATCH('貸借対照表及び財務分析'!$A34,'元データ'!$A$2:$A$354,0),MATCH('貸借対照表及び財務分析'!H$1,'元データ'!$A$2:$I$2,0))</f>
        <v>25268839</v>
      </c>
      <c r="I34" s="132">
        <f>INDEX('元データ'!$A$2:$I$354,MATCH('貸借対照表及び財務分析'!$A34,'元データ'!$A$2:$A$354,0),MATCH('貸借対照表及び財務分析'!I$1,'元データ'!$A$2:$I$2,0))</f>
        <v>5866279</v>
      </c>
      <c r="J34" s="132">
        <f>INDEX('元データ'!$A$2:$I$354,MATCH('貸借対照表及び財務分析'!$A34,'元データ'!$A$2:$A$354,0),MATCH('貸借対照表及び財務分析'!J$1,'元データ'!$A$2:$I$2,0))</f>
        <v>16114</v>
      </c>
      <c r="K34" s="132">
        <f>INDEX('元データ'!$A$2:$I$354,MATCH('貸借対照表及び財務分析'!$A34,'元データ'!$A$2:$A$354,0),MATCH('貸借対照表及び財務分析'!K$1,'元データ'!$A$2:$I$2,0))</f>
        <v>578169</v>
      </c>
      <c r="L34" s="132">
        <f>INDEX('元データ'!$A$2:$I$354,MATCH('貸借対照表及び財務分析'!$A34,'元データ'!$A$2:$A$354,0),MATCH('貸借対照表及び財務分析'!L$1,'元データ'!$A$2:$I$2,0))</f>
        <v>6771</v>
      </c>
      <c r="M34" s="134">
        <f>INDEX('元データ'!$A$2:$I$354,MATCH('貸借対照表及び財務分析'!$A34,'元データ'!$A$2:$A$354,0),MATCH('貸借対照表及び財務分析'!M$1,'元データ'!$A$2:$I$2,0))</f>
        <v>171456</v>
      </c>
    </row>
    <row r="35" spans="1:13" ht="14.25">
      <c r="A35" s="222" t="s">
        <v>1059</v>
      </c>
      <c r="B35" s="84" t="s">
        <v>213</v>
      </c>
      <c r="C35" s="85"/>
      <c r="D35" s="86"/>
      <c r="E35" s="135">
        <f t="shared" si="0"/>
        <v>1450002</v>
      </c>
      <c r="F35" s="136">
        <f>INDEX('元データ'!$A$2:$I$354,MATCH('貸借対照表及び財務分析'!$A35,'元データ'!$A$2:$A$354,0),MATCH('貸借対照表及び財務分析'!F$1,'元データ'!$A$2:$I$2,0))</f>
        <v>1282028</v>
      </c>
      <c r="G35" s="135">
        <f>INDEX('元データ'!$A$2:$I$354,MATCH('貸借対照表及び財務分析'!$A35,'元データ'!$A$2:$A$354,0),MATCH('貸借対照表及び財務分析'!G$1,'元データ'!$A$2:$I$2,0))</f>
        <v>0</v>
      </c>
      <c r="H35" s="135">
        <f>INDEX('元データ'!$A$2:$I$354,MATCH('貸借対照表及び財務分析'!$A35,'元データ'!$A$2:$A$354,0),MATCH('貸借対照表及び財務分析'!H$1,'元データ'!$A$2:$I$2,0))</f>
        <v>148781</v>
      </c>
      <c r="I35" s="135">
        <f>INDEX('元データ'!$A$2:$I$354,MATCH('貸借対照表及び財務分析'!$A35,'元データ'!$A$2:$A$354,0),MATCH('貸借対照表及び財務分析'!I$1,'元データ'!$A$2:$I$2,0))</f>
        <v>0</v>
      </c>
      <c r="J35" s="135">
        <f>INDEX('元データ'!$A$2:$I$354,MATCH('貸借対照表及び財務分析'!$A35,'元データ'!$A$2:$A$354,0),MATCH('貸借対照表及び財務分析'!J$1,'元データ'!$A$2:$I$2,0))</f>
        <v>0</v>
      </c>
      <c r="K35" s="135">
        <f>INDEX('元データ'!$A$2:$I$354,MATCH('貸借対照表及び財務分析'!$A35,'元データ'!$A$2:$A$354,0),MATCH('貸借対照表及び財務分析'!K$1,'元データ'!$A$2:$I$2,0))</f>
        <v>19193</v>
      </c>
      <c r="L35" s="135">
        <f>INDEX('元データ'!$A$2:$I$354,MATCH('貸借対照表及び財務分析'!$A35,'元データ'!$A$2:$A$354,0),MATCH('貸借対照表及び財務分析'!L$1,'元データ'!$A$2:$I$2,0))</f>
        <v>0</v>
      </c>
      <c r="M35" s="137">
        <f>INDEX('元データ'!$A$2:$I$354,MATCH('貸借対照表及び財務分析'!$A35,'元データ'!$A$2:$A$354,0),MATCH('貸借対照表及び財務分析'!M$1,'元データ'!$A$2:$I$2,0))</f>
        <v>0</v>
      </c>
    </row>
    <row r="36" spans="1:13" ht="14.25">
      <c r="A36" s="222" t="s">
        <v>1060</v>
      </c>
      <c r="B36" s="80"/>
      <c r="C36" s="81" t="s">
        <v>0</v>
      </c>
      <c r="D36" s="82"/>
      <c r="E36" s="132">
        <f t="shared" si="0"/>
        <v>1450002</v>
      </c>
      <c r="F36" s="133">
        <f>INDEX('元データ'!$A$2:$I$354,MATCH('貸借対照表及び財務分析'!$A36,'元データ'!$A$2:$A$354,0),MATCH('貸借対照表及び財務分析'!F$1,'元データ'!$A$2:$I$2,0))</f>
        <v>1282028</v>
      </c>
      <c r="G36" s="132">
        <f>INDEX('元データ'!$A$2:$I$354,MATCH('貸借対照表及び財務分析'!$A36,'元データ'!$A$2:$A$354,0),MATCH('貸借対照表及び財務分析'!G$1,'元データ'!$A$2:$I$2,0))</f>
        <v>0</v>
      </c>
      <c r="H36" s="132">
        <f>INDEX('元データ'!$A$2:$I$354,MATCH('貸借対照表及び財務分析'!$A36,'元データ'!$A$2:$A$354,0),MATCH('貸借対照表及び財務分析'!H$1,'元データ'!$A$2:$I$2,0))</f>
        <v>148781</v>
      </c>
      <c r="I36" s="132">
        <f>INDEX('元データ'!$A$2:$I$354,MATCH('貸借対照表及び財務分析'!$A36,'元データ'!$A$2:$A$354,0),MATCH('貸借対照表及び財務分析'!I$1,'元データ'!$A$2:$I$2,0))</f>
        <v>0</v>
      </c>
      <c r="J36" s="132">
        <f>INDEX('元データ'!$A$2:$I$354,MATCH('貸借対照表及び財務分析'!$A36,'元データ'!$A$2:$A$354,0),MATCH('貸借対照表及び財務分析'!J$1,'元データ'!$A$2:$I$2,0))</f>
        <v>0</v>
      </c>
      <c r="K36" s="132">
        <f>INDEX('元データ'!$A$2:$I$354,MATCH('貸借対照表及び財務分析'!$A36,'元データ'!$A$2:$A$354,0),MATCH('貸借対照表及び財務分析'!K$1,'元データ'!$A$2:$I$2,0))</f>
        <v>19193</v>
      </c>
      <c r="L36" s="132">
        <f>INDEX('元データ'!$A$2:$I$354,MATCH('貸借対照表及び財務分析'!$A36,'元データ'!$A$2:$A$354,0),MATCH('貸借対照表及び財務分析'!L$1,'元データ'!$A$2:$I$2,0))</f>
        <v>0</v>
      </c>
      <c r="M36" s="134">
        <f>INDEX('元データ'!$A$2:$I$354,MATCH('貸借対照表及び財務分析'!$A36,'元データ'!$A$2:$A$354,0),MATCH('貸借対照表及び財務分析'!M$1,'元データ'!$A$2:$I$2,0))</f>
        <v>0</v>
      </c>
    </row>
    <row r="37" spans="1:13" ht="14.25">
      <c r="A37" s="222" t="s">
        <v>1061</v>
      </c>
      <c r="B37" s="80"/>
      <c r="C37" s="83" t="s">
        <v>153</v>
      </c>
      <c r="D37" s="82"/>
      <c r="E37" s="132">
        <f t="shared" si="0"/>
        <v>1450002</v>
      </c>
      <c r="F37" s="133">
        <f>INDEX('元データ'!$A$2:$I$354,MATCH('貸借対照表及び財務分析'!$A37,'元データ'!$A$2:$A$354,0),MATCH('貸借対照表及び財務分析'!F$1,'元データ'!$A$2:$I$2,0))</f>
        <v>1282028</v>
      </c>
      <c r="G37" s="132">
        <f>INDEX('元データ'!$A$2:$I$354,MATCH('貸借対照表及び財務分析'!$A37,'元データ'!$A$2:$A$354,0),MATCH('貸借対照表及び財務分析'!G$1,'元データ'!$A$2:$I$2,0))</f>
        <v>0</v>
      </c>
      <c r="H37" s="132">
        <f>INDEX('元データ'!$A$2:$I$354,MATCH('貸借対照表及び財務分析'!$A37,'元データ'!$A$2:$A$354,0),MATCH('貸借対照表及び財務分析'!H$1,'元データ'!$A$2:$I$2,0))</f>
        <v>148781</v>
      </c>
      <c r="I37" s="132">
        <f>INDEX('元データ'!$A$2:$I$354,MATCH('貸借対照表及び財務分析'!$A37,'元データ'!$A$2:$A$354,0),MATCH('貸借対照表及び財務分析'!I$1,'元データ'!$A$2:$I$2,0))</f>
        <v>0</v>
      </c>
      <c r="J37" s="132">
        <f>INDEX('元データ'!$A$2:$I$354,MATCH('貸借対照表及び財務分析'!$A37,'元データ'!$A$2:$A$354,0),MATCH('貸借対照表及び財務分析'!J$1,'元データ'!$A$2:$I$2,0))</f>
        <v>0</v>
      </c>
      <c r="K37" s="132">
        <f>INDEX('元データ'!$A$2:$I$354,MATCH('貸借対照表及び財務分析'!$A37,'元データ'!$A$2:$A$354,0),MATCH('貸借対照表及び財務分析'!K$1,'元データ'!$A$2:$I$2,0))</f>
        <v>19193</v>
      </c>
      <c r="L37" s="132">
        <f>INDEX('元データ'!$A$2:$I$354,MATCH('貸借対照表及び財務分析'!$A37,'元データ'!$A$2:$A$354,0),MATCH('貸借対照表及び財務分析'!L$1,'元データ'!$A$2:$I$2,0))</f>
        <v>0</v>
      </c>
      <c r="M37" s="134">
        <f>INDEX('元データ'!$A$2:$I$354,MATCH('貸借対照表及び財務分析'!$A37,'元データ'!$A$2:$A$354,0),MATCH('貸借対照表及び財務分析'!M$1,'元データ'!$A$2:$I$2,0))</f>
        <v>0</v>
      </c>
    </row>
    <row r="38" spans="1:13" ht="14.25">
      <c r="A38" s="222" t="s">
        <v>1062</v>
      </c>
      <c r="B38" s="80"/>
      <c r="C38" s="83" t="s">
        <v>154</v>
      </c>
      <c r="D38" s="82"/>
      <c r="E38" s="132">
        <f t="shared" si="0"/>
        <v>0</v>
      </c>
      <c r="F38" s="133">
        <f>INDEX('元データ'!$A$2:$I$354,MATCH('貸借対照表及び財務分析'!$A38,'元データ'!$A$2:$A$354,0),MATCH('貸借対照表及び財務分析'!F$1,'元データ'!$A$2:$I$2,0))</f>
        <v>0</v>
      </c>
      <c r="G38" s="132">
        <f>INDEX('元データ'!$A$2:$I$354,MATCH('貸借対照表及び財務分析'!$A38,'元データ'!$A$2:$A$354,0),MATCH('貸借対照表及び財務分析'!G$1,'元データ'!$A$2:$I$2,0))</f>
        <v>0</v>
      </c>
      <c r="H38" s="132">
        <f>INDEX('元データ'!$A$2:$I$354,MATCH('貸借対照表及び財務分析'!$A38,'元データ'!$A$2:$A$354,0),MATCH('貸借対照表及び財務分析'!H$1,'元データ'!$A$2:$I$2,0))</f>
        <v>0</v>
      </c>
      <c r="I38" s="132">
        <f>INDEX('元データ'!$A$2:$I$354,MATCH('貸借対照表及び財務分析'!$A38,'元データ'!$A$2:$A$354,0),MATCH('貸借対照表及び財務分析'!I$1,'元データ'!$A$2:$I$2,0))</f>
        <v>0</v>
      </c>
      <c r="J38" s="132">
        <f>INDEX('元データ'!$A$2:$I$354,MATCH('貸借対照表及び財務分析'!$A38,'元データ'!$A$2:$A$354,0),MATCH('貸借対照表及び財務分析'!J$1,'元データ'!$A$2:$I$2,0))</f>
        <v>0</v>
      </c>
      <c r="K38" s="132">
        <f>INDEX('元データ'!$A$2:$I$354,MATCH('貸借対照表及び財務分析'!$A38,'元データ'!$A$2:$A$354,0),MATCH('貸借対照表及び財務分析'!K$1,'元データ'!$A$2:$I$2,0))</f>
        <v>0</v>
      </c>
      <c r="L38" s="132">
        <f>INDEX('元データ'!$A$2:$I$354,MATCH('貸借対照表及び財務分析'!$A38,'元データ'!$A$2:$A$354,0),MATCH('貸借対照表及び財務分析'!L$1,'元データ'!$A$2:$I$2,0))</f>
        <v>0</v>
      </c>
      <c r="M38" s="134">
        <f>INDEX('元データ'!$A$2:$I$354,MATCH('貸借対照表及び財務分析'!$A38,'元データ'!$A$2:$A$354,0),MATCH('貸借対照表及び財務分析'!M$1,'元データ'!$A$2:$I$2,0))</f>
        <v>0</v>
      </c>
    </row>
    <row r="39" spans="1:13" ht="14.25">
      <c r="A39" s="222" t="s">
        <v>1063</v>
      </c>
      <c r="B39" s="80"/>
      <c r="C39" s="83" t="s">
        <v>155</v>
      </c>
      <c r="D39" s="82"/>
      <c r="E39" s="132">
        <f t="shared" si="0"/>
        <v>0</v>
      </c>
      <c r="F39" s="133">
        <f>INDEX('元データ'!$A$2:$I$354,MATCH('貸借対照表及び財務分析'!$A39,'元データ'!$A$2:$A$354,0),MATCH('貸借対照表及び財務分析'!F$1,'元データ'!$A$2:$I$2,0))</f>
        <v>0</v>
      </c>
      <c r="G39" s="132">
        <f>INDEX('元データ'!$A$2:$I$354,MATCH('貸借対照表及び財務分析'!$A39,'元データ'!$A$2:$A$354,0),MATCH('貸借対照表及び財務分析'!G$1,'元データ'!$A$2:$I$2,0))</f>
        <v>0</v>
      </c>
      <c r="H39" s="132">
        <f>INDEX('元データ'!$A$2:$I$354,MATCH('貸借対照表及び財務分析'!$A39,'元データ'!$A$2:$A$354,0),MATCH('貸借対照表及び財務分析'!H$1,'元データ'!$A$2:$I$2,0))</f>
        <v>0</v>
      </c>
      <c r="I39" s="132">
        <f>INDEX('元データ'!$A$2:$I$354,MATCH('貸借対照表及び財務分析'!$A39,'元データ'!$A$2:$A$354,0),MATCH('貸借対照表及び財務分析'!I$1,'元データ'!$A$2:$I$2,0))</f>
        <v>0</v>
      </c>
      <c r="J39" s="132">
        <f>INDEX('元データ'!$A$2:$I$354,MATCH('貸借対照表及び財務分析'!$A39,'元データ'!$A$2:$A$354,0),MATCH('貸借対照表及び財務分析'!J$1,'元データ'!$A$2:$I$2,0))</f>
        <v>0</v>
      </c>
      <c r="K39" s="132">
        <f>INDEX('元データ'!$A$2:$I$354,MATCH('貸借対照表及び財務分析'!$A39,'元データ'!$A$2:$A$354,0),MATCH('貸借対照表及び財務分析'!K$1,'元データ'!$A$2:$I$2,0))</f>
        <v>0</v>
      </c>
      <c r="L39" s="132">
        <f>INDEX('元データ'!$A$2:$I$354,MATCH('貸借対照表及び財務分析'!$A39,'元データ'!$A$2:$A$354,0),MATCH('貸借対照表及び財務分析'!L$1,'元データ'!$A$2:$I$2,0))</f>
        <v>0</v>
      </c>
      <c r="M39" s="134">
        <f>INDEX('元データ'!$A$2:$I$354,MATCH('貸借対照表及び財務分析'!$A39,'元データ'!$A$2:$A$354,0),MATCH('貸借対照表及び財務分析'!M$1,'元データ'!$A$2:$I$2,0))</f>
        <v>0</v>
      </c>
    </row>
    <row r="40" spans="1:13" ht="14.25">
      <c r="A40" s="222" t="s">
        <v>1064</v>
      </c>
      <c r="B40" s="80"/>
      <c r="C40" s="83" t="s">
        <v>156</v>
      </c>
      <c r="D40" s="82"/>
      <c r="E40" s="132">
        <f aca="true" t="shared" si="1" ref="E40:E66">SUM(F40:M40)</f>
        <v>0</v>
      </c>
      <c r="F40" s="133">
        <f>INDEX('元データ'!$A$2:$I$354,MATCH('貸借対照表及び財務分析'!$A40,'元データ'!$A$2:$A$354,0),MATCH('貸借対照表及び財務分析'!F$1,'元データ'!$A$2:$I$2,0))</f>
        <v>0</v>
      </c>
      <c r="G40" s="132">
        <f>INDEX('元データ'!$A$2:$I$354,MATCH('貸借対照表及び財務分析'!$A40,'元データ'!$A$2:$A$354,0),MATCH('貸借対照表及び財務分析'!G$1,'元データ'!$A$2:$I$2,0))</f>
        <v>0</v>
      </c>
      <c r="H40" s="132">
        <f>INDEX('元データ'!$A$2:$I$354,MATCH('貸借対照表及び財務分析'!$A40,'元データ'!$A$2:$A$354,0),MATCH('貸借対照表及び財務分析'!H$1,'元データ'!$A$2:$I$2,0))</f>
        <v>0</v>
      </c>
      <c r="I40" s="132">
        <f>INDEX('元データ'!$A$2:$I$354,MATCH('貸借対照表及び財務分析'!$A40,'元データ'!$A$2:$A$354,0),MATCH('貸借対照表及び財務分析'!I$1,'元データ'!$A$2:$I$2,0))</f>
        <v>0</v>
      </c>
      <c r="J40" s="132">
        <f>INDEX('元データ'!$A$2:$I$354,MATCH('貸借対照表及び財務分析'!$A40,'元データ'!$A$2:$A$354,0),MATCH('貸借対照表及び財務分析'!J$1,'元データ'!$A$2:$I$2,0))</f>
        <v>0</v>
      </c>
      <c r="K40" s="132">
        <f>INDEX('元データ'!$A$2:$I$354,MATCH('貸借対照表及び財務分析'!$A40,'元データ'!$A$2:$A$354,0),MATCH('貸借対照表及び財務分析'!K$1,'元データ'!$A$2:$I$2,0))</f>
        <v>0</v>
      </c>
      <c r="L40" s="132">
        <f>INDEX('元データ'!$A$2:$I$354,MATCH('貸借対照表及び財務分析'!$A40,'元データ'!$A$2:$A$354,0),MATCH('貸借対照表及び財務分析'!L$1,'元データ'!$A$2:$I$2,0))</f>
        <v>0</v>
      </c>
      <c r="M40" s="134">
        <f>INDEX('元データ'!$A$2:$I$354,MATCH('貸借対照表及び財務分析'!$A40,'元データ'!$A$2:$A$354,0),MATCH('貸借対照表及び財務分析'!M$1,'元データ'!$A$2:$I$2,0))</f>
        <v>0</v>
      </c>
    </row>
    <row r="41" spans="1:13" ht="14.25">
      <c r="A41" s="222" t="s">
        <v>1065</v>
      </c>
      <c r="B41" s="80"/>
      <c r="C41" s="81" t="s">
        <v>157</v>
      </c>
      <c r="D41" s="82"/>
      <c r="E41" s="132">
        <f t="shared" si="1"/>
        <v>0</v>
      </c>
      <c r="F41" s="133">
        <f>INDEX('元データ'!$A$2:$I$354,MATCH('貸借対照表及び財務分析'!$A41,'元データ'!$A$2:$A$354,0),MATCH('貸借対照表及び財務分析'!F$1,'元データ'!$A$2:$I$2,0))</f>
        <v>0</v>
      </c>
      <c r="G41" s="132">
        <f>INDEX('元データ'!$A$2:$I$354,MATCH('貸借対照表及び財務分析'!$A41,'元データ'!$A$2:$A$354,0),MATCH('貸借対照表及び財務分析'!G$1,'元データ'!$A$2:$I$2,0))</f>
        <v>0</v>
      </c>
      <c r="H41" s="132">
        <f>INDEX('元データ'!$A$2:$I$354,MATCH('貸借対照表及び財務分析'!$A41,'元データ'!$A$2:$A$354,0),MATCH('貸借対照表及び財務分析'!H$1,'元データ'!$A$2:$I$2,0))</f>
        <v>0</v>
      </c>
      <c r="I41" s="132">
        <f>INDEX('元データ'!$A$2:$I$354,MATCH('貸借対照表及び財務分析'!$A41,'元データ'!$A$2:$A$354,0),MATCH('貸借対照表及び財務分析'!I$1,'元データ'!$A$2:$I$2,0))</f>
        <v>0</v>
      </c>
      <c r="J41" s="132">
        <f>INDEX('元データ'!$A$2:$I$354,MATCH('貸借対照表及び財務分析'!$A41,'元データ'!$A$2:$A$354,0),MATCH('貸借対照表及び財務分析'!J$1,'元データ'!$A$2:$I$2,0))</f>
        <v>0</v>
      </c>
      <c r="K41" s="132">
        <f>INDEX('元データ'!$A$2:$I$354,MATCH('貸借対照表及び財務分析'!$A41,'元データ'!$A$2:$A$354,0),MATCH('貸借対照表及び財務分析'!K$1,'元データ'!$A$2:$I$2,0))</f>
        <v>0</v>
      </c>
      <c r="L41" s="132">
        <f>INDEX('元データ'!$A$2:$I$354,MATCH('貸借対照表及び財務分析'!$A41,'元データ'!$A$2:$A$354,0),MATCH('貸借対照表及び財務分析'!L$1,'元データ'!$A$2:$I$2,0))</f>
        <v>0</v>
      </c>
      <c r="M41" s="134">
        <f>INDEX('元データ'!$A$2:$I$354,MATCH('貸借対照表及び財務分析'!$A41,'元データ'!$A$2:$A$354,0),MATCH('貸借対照表及び財務分析'!M$1,'元データ'!$A$2:$I$2,0))</f>
        <v>0</v>
      </c>
    </row>
    <row r="42" spans="1:13" ht="14.25">
      <c r="A42" s="222" t="s">
        <v>1066</v>
      </c>
      <c r="B42" s="80"/>
      <c r="C42" s="83" t="s">
        <v>1</v>
      </c>
      <c r="D42" s="82"/>
      <c r="E42" s="132">
        <f t="shared" si="1"/>
        <v>0</v>
      </c>
      <c r="F42" s="133">
        <f>INDEX('元データ'!$A$2:$I$354,MATCH('貸借対照表及び財務分析'!$A42,'元データ'!$A$2:$A$354,0),MATCH('貸借対照表及び財務分析'!F$1,'元データ'!$A$2:$I$2,0))</f>
        <v>0</v>
      </c>
      <c r="G42" s="132">
        <f>INDEX('元データ'!$A$2:$I$354,MATCH('貸借対照表及び財務分析'!$A42,'元データ'!$A$2:$A$354,0),MATCH('貸借対照表及び財務分析'!G$1,'元データ'!$A$2:$I$2,0))</f>
        <v>0</v>
      </c>
      <c r="H42" s="132">
        <f>INDEX('元データ'!$A$2:$I$354,MATCH('貸借対照表及び財務分析'!$A42,'元データ'!$A$2:$A$354,0),MATCH('貸借対照表及び財務分析'!H$1,'元データ'!$A$2:$I$2,0))</f>
        <v>0</v>
      </c>
      <c r="I42" s="132">
        <f>INDEX('元データ'!$A$2:$I$354,MATCH('貸借対照表及び財務分析'!$A42,'元データ'!$A$2:$A$354,0),MATCH('貸借対照表及び財務分析'!I$1,'元データ'!$A$2:$I$2,0))</f>
        <v>0</v>
      </c>
      <c r="J42" s="132">
        <f>INDEX('元データ'!$A$2:$I$354,MATCH('貸借対照表及び財務分析'!$A42,'元データ'!$A$2:$A$354,0),MATCH('貸借対照表及び財務分析'!J$1,'元データ'!$A$2:$I$2,0))</f>
        <v>0</v>
      </c>
      <c r="K42" s="132">
        <f>INDEX('元データ'!$A$2:$I$354,MATCH('貸借対照表及び財務分析'!$A42,'元データ'!$A$2:$A$354,0),MATCH('貸借対照表及び財務分析'!K$1,'元データ'!$A$2:$I$2,0))</f>
        <v>0</v>
      </c>
      <c r="L42" s="132">
        <f>INDEX('元データ'!$A$2:$I$354,MATCH('貸借対照表及び財務分析'!$A42,'元データ'!$A$2:$A$354,0),MATCH('貸借対照表及び財務分析'!L$1,'元データ'!$A$2:$I$2,0))</f>
        <v>0</v>
      </c>
      <c r="M42" s="134">
        <f>INDEX('元データ'!$A$2:$I$354,MATCH('貸借対照表及び財務分析'!$A42,'元データ'!$A$2:$A$354,0),MATCH('貸借対照表及び財務分析'!M$1,'元データ'!$A$2:$I$2,0))</f>
        <v>0</v>
      </c>
    </row>
    <row r="43" spans="1:13" ht="14.25">
      <c r="A43" s="222" t="s">
        <v>1067</v>
      </c>
      <c r="B43" s="95"/>
      <c r="C43" s="96" t="s">
        <v>2</v>
      </c>
      <c r="D43" s="91"/>
      <c r="E43" s="138">
        <f t="shared" si="1"/>
        <v>0</v>
      </c>
      <c r="F43" s="139">
        <f>INDEX('元データ'!$A$2:$I$354,MATCH('貸借対照表及び財務分析'!$A43,'元データ'!$A$2:$A$354,0),MATCH('貸借対照表及び財務分析'!F$1,'元データ'!$A$2:$I$2,0))</f>
        <v>0</v>
      </c>
      <c r="G43" s="138">
        <f>INDEX('元データ'!$A$2:$I$354,MATCH('貸借対照表及び財務分析'!$A43,'元データ'!$A$2:$A$354,0),MATCH('貸借対照表及び財務分析'!G$1,'元データ'!$A$2:$I$2,0))</f>
        <v>0</v>
      </c>
      <c r="H43" s="138">
        <f>INDEX('元データ'!$A$2:$I$354,MATCH('貸借対照表及び財務分析'!$A43,'元データ'!$A$2:$A$354,0),MATCH('貸借対照表及び財務分析'!H$1,'元データ'!$A$2:$I$2,0))</f>
        <v>0</v>
      </c>
      <c r="I43" s="138">
        <f>INDEX('元データ'!$A$2:$I$354,MATCH('貸借対照表及び財務分析'!$A43,'元データ'!$A$2:$A$354,0),MATCH('貸借対照表及び財務分析'!I$1,'元データ'!$A$2:$I$2,0))</f>
        <v>0</v>
      </c>
      <c r="J43" s="138">
        <f>INDEX('元データ'!$A$2:$I$354,MATCH('貸借対照表及び財務分析'!$A43,'元データ'!$A$2:$A$354,0),MATCH('貸借対照表及び財務分析'!J$1,'元データ'!$A$2:$I$2,0))</f>
        <v>0</v>
      </c>
      <c r="K43" s="138">
        <f>INDEX('元データ'!$A$2:$I$354,MATCH('貸借対照表及び財務分析'!$A43,'元データ'!$A$2:$A$354,0),MATCH('貸借対照表及び財務分析'!K$1,'元データ'!$A$2:$I$2,0))</f>
        <v>0</v>
      </c>
      <c r="L43" s="138">
        <f>INDEX('元データ'!$A$2:$I$354,MATCH('貸借対照表及び財務分析'!$A43,'元データ'!$A$2:$A$354,0),MATCH('貸借対照表及び財務分析'!L$1,'元データ'!$A$2:$I$2,0))</f>
        <v>0</v>
      </c>
      <c r="M43" s="140">
        <f>INDEX('元データ'!$A$2:$I$354,MATCH('貸借対照表及び財務分析'!$A43,'元データ'!$A$2:$A$354,0),MATCH('貸借対照表及び財務分析'!M$1,'元データ'!$A$2:$I$2,0))</f>
        <v>0</v>
      </c>
    </row>
    <row r="44" spans="1:13" ht="14.25">
      <c r="A44" s="222" t="s">
        <v>1068</v>
      </c>
      <c r="B44" s="77" t="s">
        <v>214</v>
      </c>
      <c r="C44" s="78"/>
      <c r="D44" s="79"/>
      <c r="E44" s="132">
        <f t="shared" si="1"/>
        <v>3705315</v>
      </c>
      <c r="F44" s="133">
        <f>INDEX('元データ'!$A$2:$I$354,MATCH('貸借対照表及び財務分析'!$A44,'元データ'!$A$2:$A$354,0),MATCH('貸借対照表及び財務分析'!F$1,'元データ'!$A$2:$I$2,0))</f>
        <v>2198404</v>
      </c>
      <c r="G44" s="132">
        <f>INDEX('元データ'!$A$2:$I$354,MATCH('貸借対照表及び財務分析'!$A44,'元データ'!$A$2:$A$354,0),MATCH('貸借対照表及び財務分析'!G$1,'元データ'!$A$2:$I$2,0))</f>
        <v>1065082</v>
      </c>
      <c r="H44" s="132">
        <f>INDEX('元データ'!$A$2:$I$354,MATCH('貸借対照表及び財務分析'!$A44,'元データ'!$A$2:$A$354,0),MATCH('貸借対照表及び財務分析'!H$1,'元データ'!$A$2:$I$2,0))</f>
        <v>-549558</v>
      </c>
      <c r="I44" s="132">
        <f>INDEX('元データ'!$A$2:$I$354,MATCH('貸借対照表及び財務分析'!$A44,'元データ'!$A$2:$A$354,0),MATCH('貸借対照表及び財務分析'!I$1,'元データ'!$A$2:$I$2,0))</f>
        <v>965396</v>
      </c>
      <c r="J44" s="132">
        <f>INDEX('元データ'!$A$2:$I$354,MATCH('貸借対照表及び財務分析'!$A44,'元データ'!$A$2:$A$354,0),MATCH('貸借対照表及び財務分析'!J$1,'元データ'!$A$2:$I$2,0))</f>
        <v>3760</v>
      </c>
      <c r="K44" s="132">
        <f>INDEX('元データ'!$A$2:$I$354,MATCH('貸借対照表及び財務分析'!$A44,'元データ'!$A$2:$A$354,0),MATCH('貸借対照表及び財務分析'!K$1,'元データ'!$A$2:$I$2,0))</f>
        <v>-37110</v>
      </c>
      <c r="L44" s="132">
        <f>INDEX('元データ'!$A$2:$I$354,MATCH('貸借対照表及び財務分析'!$A44,'元データ'!$A$2:$A$354,0),MATCH('貸借対照表及び財務分析'!L$1,'元データ'!$A$2:$I$2,0))</f>
        <v>-2142</v>
      </c>
      <c r="M44" s="134">
        <f>INDEX('元データ'!$A$2:$I$354,MATCH('貸借対照表及び財務分析'!$A44,'元データ'!$A$2:$A$354,0),MATCH('貸借対照表及び財務分析'!M$1,'元データ'!$A$2:$I$2,0))</f>
        <v>61483</v>
      </c>
    </row>
    <row r="45" spans="1:13" ht="14.25">
      <c r="A45" s="222" t="s">
        <v>1069</v>
      </c>
      <c r="B45" s="80"/>
      <c r="C45" s="97" t="s">
        <v>3</v>
      </c>
      <c r="D45" s="98"/>
      <c r="E45" s="132">
        <f t="shared" si="1"/>
        <v>1907356</v>
      </c>
      <c r="F45" s="133">
        <f>INDEX('元データ'!$A$2:$I$354,MATCH('貸借対照表及び財務分析'!$A45,'元データ'!$A$2:$A$354,0),MATCH('貸借対照表及び財務分析'!F$1,'元データ'!$A$2:$I$2,0))</f>
        <v>627022</v>
      </c>
      <c r="G45" s="132">
        <f>INDEX('元データ'!$A$2:$I$354,MATCH('貸借対照表及び財務分析'!$A45,'元データ'!$A$2:$A$354,0),MATCH('貸借対照表及び財務分析'!G$1,'元データ'!$A$2:$I$2,0))</f>
        <v>227245</v>
      </c>
      <c r="H45" s="132">
        <f>INDEX('元データ'!$A$2:$I$354,MATCH('貸借対照表及び財務分析'!$A45,'元データ'!$A$2:$A$354,0),MATCH('貸借対照表及び財務分析'!H$1,'元データ'!$A$2:$I$2,0))</f>
        <v>671401</v>
      </c>
      <c r="I45" s="132">
        <f>INDEX('元データ'!$A$2:$I$354,MATCH('貸借対照表及び財務分析'!$A45,'元データ'!$A$2:$A$354,0),MATCH('貸借対照表及び財務分析'!I$1,'元データ'!$A$2:$I$2,0))</f>
        <v>323204</v>
      </c>
      <c r="J45" s="132">
        <f>INDEX('元データ'!$A$2:$I$354,MATCH('貸借対照表及び財務分析'!$A45,'元データ'!$A$2:$A$354,0),MATCH('貸借対照表及び財務分析'!J$1,'元データ'!$A$2:$I$2,0))</f>
        <v>0</v>
      </c>
      <c r="K45" s="132">
        <f>INDEX('元データ'!$A$2:$I$354,MATCH('貸借対照表及び財務分析'!$A45,'元データ'!$A$2:$A$354,0),MATCH('貸借対照表及び財務分析'!K$1,'元データ'!$A$2:$I$2,0))</f>
        <v>0</v>
      </c>
      <c r="L45" s="132">
        <f>INDEX('元データ'!$A$2:$I$354,MATCH('貸借対照表及び財務分析'!$A45,'元データ'!$A$2:$A$354,0),MATCH('貸借対照表及び財務分析'!L$1,'元データ'!$A$2:$I$2,0))</f>
        <v>0</v>
      </c>
      <c r="M45" s="134">
        <f>INDEX('元データ'!$A$2:$I$354,MATCH('貸借対照表及び財務分析'!$A45,'元データ'!$A$2:$A$354,0),MATCH('貸借対照表及び財務分析'!M$1,'元データ'!$A$2:$I$2,0))</f>
        <v>58484</v>
      </c>
    </row>
    <row r="46" spans="2:13" ht="14.25">
      <c r="B46" s="80"/>
      <c r="C46" s="83" t="s">
        <v>158</v>
      </c>
      <c r="D46" s="82"/>
      <c r="E46" s="132">
        <f t="shared" si="1"/>
        <v>0</v>
      </c>
      <c r="F46" s="133">
        <f>SUM(F47:F48)</f>
        <v>0</v>
      </c>
      <c r="G46" s="132">
        <f aca="true" t="shared" si="2" ref="G46:M46">SUM(G47:G48)</f>
        <v>0</v>
      </c>
      <c r="H46" s="132">
        <f t="shared" si="2"/>
        <v>0</v>
      </c>
      <c r="I46" s="132">
        <f t="shared" si="2"/>
        <v>0</v>
      </c>
      <c r="J46" s="132">
        <f t="shared" si="2"/>
        <v>0</v>
      </c>
      <c r="K46" s="132">
        <f t="shared" si="2"/>
        <v>0</v>
      </c>
      <c r="L46" s="132">
        <f t="shared" si="2"/>
        <v>0</v>
      </c>
      <c r="M46" s="134">
        <f t="shared" si="2"/>
        <v>0</v>
      </c>
    </row>
    <row r="47" spans="1:13" s="283" customFormat="1" ht="13.5" hidden="1">
      <c r="A47" s="283" t="s">
        <v>1070</v>
      </c>
      <c r="B47" s="192"/>
      <c r="C47" s="193"/>
      <c r="D47" s="194"/>
      <c r="E47" s="195">
        <f t="shared" si="1"/>
        <v>0</v>
      </c>
      <c r="F47" s="196">
        <f>INDEX('元データ'!$A$2:$I$354,MATCH('貸借対照表及び財務分析'!$A47,'元データ'!$A$2:$A$354,0),MATCH('貸借対照表及び財務分析'!F$1,'元データ'!$A$2:$I$2,0))</f>
        <v>0</v>
      </c>
      <c r="G47" s="195">
        <f>INDEX('元データ'!$A$2:$I$354,MATCH('貸借対照表及び財務分析'!$A47,'元データ'!$A$2:$A$354,0),MATCH('貸借対照表及び財務分析'!G$1,'元データ'!$A$2:$I$2,0))</f>
        <v>0</v>
      </c>
      <c r="H47" s="195">
        <f>INDEX('元データ'!$A$2:$I$354,MATCH('貸借対照表及び財務分析'!$A47,'元データ'!$A$2:$A$354,0),MATCH('貸借対照表及び財務分析'!H$1,'元データ'!$A$2:$I$2,0))</f>
        <v>0</v>
      </c>
      <c r="I47" s="195">
        <f>INDEX('元データ'!$A$2:$I$354,MATCH('貸借対照表及び財務分析'!$A47,'元データ'!$A$2:$A$354,0),MATCH('貸借対照表及び財務分析'!I$1,'元データ'!$A$2:$I$2,0))</f>
        <v>0</v>
      </c>
      <c r="J47" s="195">
        <f>INDEX('元データ'!$A$2:$I$354,MATCH('貸借対照表及び財務分析'!$A47,'元データ'!$A$2:$A$354,0),MATCH('貸借対照表及び財務分析'!J$1,'元データ'!$A$2:$I$2,0))</f>
        <v>0</v>
      </c>
      <c r="K47" s="195">
        <f>INDEX('元データ'!$A$2:$I$354,MATCH('貸借対照表及び財務分析'!$A47,'元データ'!$A$2:$A$354,0),MATCH('貸借対照表及び財務分析'!K$1,'元データ'!$A$2:$I$2,0))</f>
        <v>0</v>
      </c>
      <c r="L47" s="195">
        <f>INDEX('元データ'!$A$2:$I$354,MATCH('貸借対照表及び財務分析'!$A47,'元データ'!$A$2:$A$354,0),MATCH('貸借対照表及び財務分析'!L$1,'元データ'!$A$2:$I$2,0))</f>
        <v>0</v>
      </c>
      <c r="M47" s="197">
        <f>INDEX('元データ'!$A$2:$I$354,MATCH('貸借対照表及び財務分析'!$A47,'元データ'!$A$2:$A$354,0),MATCH('貸借対照表及び財務分析'!M$1,'元データ'!$A$2:$I$2,0))</f>
        <v>0</v>
      </c>
    </row>
    <row r="48" spans="1:13" s="283" customFormat="1" ht="13.5" hidden="1">
      <c r="A48" s="283" t="s">
        <v>1071</v>
      </c>
      <c r="B48" s="192"/>
      <c r="C48" s="193"/>
      <c r="D48" s="194"/>
      <c r="E48" s="195">
        <f t="shared" si="1"/>
        <v>0</v>
      </c>
      <c r="F48" s="196">
        <f>INDEX('元データ'!$A$2:$I$354,MATCH('貸借対照表及び財務分析'!$A48,'元データ'!$A$2:$A$354,0),MATCH('貸借対照表及び財務分析'!F$1,'元データ'!$A$2:$I$2,0))</f>
        <v>0</v>
      </c>
      <c r="G48" s="195">
        <f>INDEX('元データ'!$A$2:$I$354,MATCH('貸借対照表及び財務分析'!$A48,'元データ'!$A$2:$A$354,0),MATCH('貸借対照表及び財務分析'!G$1,'元データ'!$A$2:$I$2,0))</f>
        <v>0</v>
      </c>
      <c r="H48" s="195">
        <f>INDEX('元データ'!$A$2:$I$354,MATCH('貸借対照表及び財務分析'!$A48,'元データ'!$A$2:$A$354,0),MATCH('貸借対照表及び財務分析'!H$1,'元データ'!$A$2:$I$2,0))</f>
        <v>0</v>
      </c>
      <c r="I48" s="195">
        <f>INDEX('元データ'!$A$2:$I$354,MATCH('貸借対照表及び財務分析'!$A48,'元データ'!$A$2:$A$354,0),MATCH('貸借対照表及び財務分析'!I$1,'元データ'!$A$2:$I$2,0))</f>
        <v>0</v>
      </c>
      <c r="J48" s="195">
        <f>INDEX('元データ'!$A$2:$I$354,MATCH('貸借対照表及び財務分析'!$A48,'元データ'!$A$2:$A$354,0),MATCH('貸借対照表及び財務分析'!J$1,'元データ'!$A$2:$I$2,0))</f>
        <v>0</v>
      </c>
      <c r="K48" s="195">
        <f>INDEX('元データ'!$A$2:$I$354,MATCH('貸借対照表及び財務分析'!$A48,'元データ'!$A$2:$A$354,0),MATCH('貸借対照表及び財務分析'!K$1,'元データ'!$A$2:$I$2,0))</f>
        <v>0</v>
      </c>
      <c r="L48" s="195">
        <f>INDEX('元データ'!$A$2:$I$354,MATCH('貸借対照表及び財務分析'!$A48,'元データ'!$A$2:$A$354,0),MATCH('貸借対照表及び財務分析'!L$1,'元データ'!$A$2:$I$2,0))</f>
        <v>0</v>
      </c>
      <c r="M48" s="197">
        <f>INDEX('元データ'!$A$2:$I$354,MATCH('貸借対照表及び財務分析'!$A48,'元データ'!$A$2:$A$354,0),MATCH('貸借対照表及び財務分析'!M$1,'元データ'!$A$2:$I$2,0))</f>
        <v>0</v>
      </c>
    </row>
    <row r="49" spans="1:13" ht="14.25">
      <c r="A49" s="222" t="s">
        <v>1072</v>
      </c>
      <c r="B49" s="80"/>
      <c r="C49" s="83" t="s">
        <v>4</v>
      </c>
      <c r="D49" s="82"/>
      <c r="E49" s="132">
        <f t="shared" si="1"/>
        <v>0</v>
      </c>
      <c r="F49" s="133">
        <f>INDEX('元データ'!$A$2:$I$354,MATCH('貸借対照表及び財務分析'!$A49,'元データ'!$A$2:$A$354,0),MATCH('貸借対照表及び財務分析'!F$1,'元データ'!$A$2:$I$2,0))</f>
        <v>0</v>
      </c>
      <c r="G49" s="132">
        <f>INDEX('元データ'!$A$2:$I$354,MATCH('貸借対照表及び財務分析'!$A49,'元データ'!$A$2:$A$354,0),MATCH('貸借対照表及び財務分析'!G$1,'元データ'!$A$2:$I$2,0))</f>
        <v>0</v>
      </c>
      <c r="H49" s="132">
        <f>INDEX('元データ'!$A$2:$I$354,MATCH('貸借対照表及び財務分析'!$A49,'元データ'!$A$2:$A$354,0),MATCH('貸借対照表及び財務分析'!H$1,'元データ'!$A$2:$I$2,0))</f>
        <v>0</v>
      </c>
      <c r="I49" s="132">
        <f>INDEX('元データ'!$A$2:$I$354,MATCH('貸借対照表及び財務分析'!$A49,'元データ'!$A$2:$A$354,0),MATCH('貸借対照表及び財務分析'!I$1,'元データ'!$A$2:$I$2,0))</f>
        <v>0</v>
      </c>
      <c r="J49" s="132">
        <f>INDEX('元データ'!$A$2:$I$354,MATCH('貸借対照表及び財務分析'!$A49,'元データ'!$A$2:$A$354,0),MATCH('貸借対照表及び財務分析'!J$1,'元データ'!$A$2:$I$2,0))</f>
        <v>0</v>
      </c>
      <c r="K49" s="132">
        <f>INDEX('元データ'!$A$2:$I$354,MATCH('貸借対照表及び財務分析'!$A49,'元データ'!$A$2:$A$354,0),MATCH('貸借対照表及び財務分析'!K$1,'元データ'!$A$2:$I$2,0))</f>
        <v>0</v>
      </c>
      <c r="L49" s="132">
        <f>INDEX('元データ'!$A$2:$I$354,MATCH('貸借対照表及び財務分析'!$A49,'元データ'!$A$2:$A$354,0),MATCH('貸借対照表及び財務分析'!L$1,'元データ'!$A$2:$I$2,0))</f>
        <v>0</v>
      </c>
      <c r="M49" s="134">
        <f>INDEX('元データ'!$A$2:$I$354,MATCH('貸借対照表及び財務分析'!$A49,'元データ'!$A$2:$A$354,0),MATCH('貸借対照表及び財務分析'!M$1,'元データ'!$A$2:$I$2,0))</f>
        <v>0</v>
      </c>
    </row>
    <row r="50" spans="1:13" ht="14.25">
      <c r="A50" s="222" t="s">
        <v>1073</v>
      </c>
      <c r="B50" s="80"/>
      <c r="C50" s="83" t="s">
        <v>5</v>
      </c>
      <c r="D50" s="82"/>
      <c r="E50" s="132">
        <f t="shared" si="1"/>
        <v>0</v>
      </c>
      <c r="F50" s="133">
        <f>INDEX('元データ'!$A$2:$I$354,MATCH('貸借対照表及び財務分析'!$A50,'元データ'!$A$2:$A$354,0),MATCH('貸借対照表及び財務分析'!F$1,'元データ'!$A$2:$I$2,0))</f>
        <v>0</v>
      </c>
      <c r="G50" s="132">
        <f>INDEX('元データ'!$A$2:$I$354,MATCH('貸借対照表及び財務分析'!$A50,'元データ'!$A$2:$A$354,0),MATCH('貸借対照表及び財務分析'!G$1,'元データ'!$A$2:$I$2,0))</f>
        <v>0</v>
      </c>
      <c r="H50" s="132">
        <f>INDEX('元データ'!$A$2:$I$354,MATCH('貸借対照表及び財務分析'!$A50,'元データ'!$A$2:$A$354,0),MATCH('貸借対照表及び財務分析'!H$1,'元データ'!$A$2:$I$2,0))</f>
        <v>0</v>
      </c>
      <c r="I50" s="132">
        <f>INDEX('元データ'!$A$2:$I$354,MATCH('貸借対照表及び財務分析'!$A50,'元データ'!$A$2:$A$354,0),MATCH('貸借対照表及び財務分析'!I$1,'元データ'!$A$2:$I$2,0))</f>
        <v>0</v>
      </c>
      <c r="J50" s="132">
        <f>INDEX('元データ'!$A$2:$I$354,MATCH('貸借対照表及び財務分析'!$A50,'元データ'!$A$2:$A$354,0),MATCH('貸借対照表及び財務分析'!J$1,'元データ'!$A$2:$I$2,0))</f>
        <v>0</v>
      </c>
      <c r="K50" s="132">
        <f>INDEX('元データ'!$A$2:$I$354,MATCH('貸借対照表及び財務分析'!$A50,'元データ'!$A$2:$A$354,0),MATCH('貸借対照表及び財務分析'!K$1,'元データ'!$A$2:$I$2,0))</f>
        <v>0</v>
      </c>
      <c r="L50" s="132">
        <f>INDEX('元データ'!$A$2:$I$354,MATCH('貸借対照表及び財務分析'!$A50,'元データ'!$A$2:$A$354,0),MATCH('貸借対照表及び財務分析'!L$1,'元データ'!$A$2:$I$2,0))</f>
        <v>0</v>
      </c>
      <c r="M50" s="134">
        <f>INDEX('元データ'!$A$2:$I$354,MATCH('貸借対照表及び財務分析'!$A50,'元データ'!$A$2:$A$354,0),MATCH('貸借対照表及び財務分析'!M$1,'元データ'!$A$2:$I$2,0))</f>
        <v>0</v>
      </c>
    </row>
    <row r="51" spans="1:13" ht="14.25">
      <c r="A51" s="222" t="s">
        <v>1074</v>
      </c>
      <c r="B51" s="80"/>
      <c r="C51" s="83" t="s">
        <v>6</v>
      </c>
      <c r="D51" s="82"/>
      <c r="E51" s="132">
        <f t="shared" si="1"/>
        <v>1907356</v>
      </c>
      <c r="F51" s="133">
        <f>INDEX('元データ'!$A$2:$I$354,MATCH('貸借対照表及び財務分析'!$A51,'元データ'!$A$2:$A$354,0),MATCH('貸借対照表及び財務分析'!F$1,'元データ'!$A$2:$I$2,0))</f>
        <v>627022</v>
      </c>
      <c r="G51" s="132">
        <f>INDEX('元データ'!$A$2:$I$354,MATCH('貸借対照表及び財務分析'!$A51,'元データ'!$A$2:$A$354,0),MATCH('貸借対照表及び財務分析'!G$1,'元データ'!$A$2:$I$2,0))</f>
        <v>227245</v>
      </c>
      <c r="H51" s="132">
        <f>INDEX('元データ'!$A$2:$I$354,MATCH('貸借対照表及び財務分析'!$A51,'元データ'!$A$2:$A$354,0),MATCH('貸借対照表及び財務分析'!H$1,'元データ'!$A$2:$I$2,0))</f>
        <v>671401</v>
      </c>
      <c r="I51" s="132">
        <f>INDEX('元データ'!$A$2:$I$354,MATCH('貸借対照表及び財務分析'!$A51,'元データ'!$A$2:$A$354,0),MATCH('貸借対照表及び財務分析'!I$1,'元データ'!$A$2:$I$2,0))</f>
        <v>323204</v>
      </c>
      <c r="J51" s="132">
        <f>INDEX('元データ'!$A$2:$I$354,MATCH('貸借対照表及び財務分析'!$A51,'元データ'!$A$2:$A$354,0),MATCH('貸借対照表及び財務分析'!J$1,'元データ'!$A$2:$I$2,0))</f>
        <v>0</v>
      </c>
      <c r="K51" s="132">
        <f>INDEX('元データ'!$A$2:$I$354,MATCH('貸借対照表及び財務分析'!$A51,'元データ'!$A$2:$A$354,0),MATCH('貸借対照表及び財務分析'!K$1,'元データ'!$A$2:$I$2,0))</f>
        <v>0</v>
      </c>
      <c r="L51" s="132">
        <f>INDEX('元データ'!$A$2:$I$354,MATCH('貸借対照表及び財務分析'!$A51,'元データ'!$A$2:$A$354,0),MATCH('貸借対照表及び財務分析'!L$1,'元データ'!$A$2:$I$2,0))</f>
        <v>0</v>
      </c>
      <c r="M51" s="134">
        <f>INDEX('元データ'!$A$2:$I$354,MATCH('貸借対照表及び財務分析'!$A51,'元データ'!$A$2:$A$354,0),MATCH('貸借対照表及び財務分析'!M$1,'元データ'!$A$2:$I$2,0))</f>
        <v>58484</v>
      </c>
    </row>
    <row r="52" spans="1:13" ht="13.5">
      <c r="A52" s="222" t="s">
        <v>1075</v>
      </c>
      <c r="B52" s="80"/>
      <c r="C52" s="97" t="s">
        <v>7</v>
      </c>
      <c r="D52" s="98"/>
      <c r="E52" s="132">
        <f t="shared" si="1"/>
        <v>1797959</v>
      </c>
      <c r="F52" s="133">
        <f>INDEX('元データ'!$A$2:$I$354,MATCH('貸借対照表及び財務分析'!$A52,'元データ'!$A$2:$A$354,0),MATCH('貸借対照表及び財務分析'!F$1,'元データ'!$A$2:$I$2,0))</f>
        <v>1571382</v>
      </c>
      <c r="G52" s="132">
        <f>INDEX('元データ'!$A$2:$I$354,MATCH('貸借対照表及び財務分析'!$A52,'元データ'!$A$2:$A$354,0),MATCH('貸借対照表及び財務分析'!G$1,'元データ'!$A$2:$I$2,0))</f>
        <v>837837</v>
      </c>
      <c r="H52" s="132">
        <f>INDEX('元データ'!$A$2:$I$354,MATCH('貸借対照表及び財務分析'!$A52,'元データ'!$A$2:$A$354,0),MATCH('貸借対照表及び財務分析'!H$1,'元データ'!$A$2:$I$2,0))</f>
        <v>-1220959</v>
      </c>
      <c r="I52" s="132">
        <f>INDEX('元データ'!$A$2:$I$354,MATCH('貸借対照表及び財務分析'!$A52,'元データ'!$A$2:$A$354,0),MATCH('貸借対照表及び財務分析'!I$1,'元データ'!$A$2:$I$2,0))</f>
        <v>642192</v>
      </c>
      <c r="J52" s="132">
        <f>INDEX('元データ'!$A$2:$I$354,MATCH('貸借対照表及び財務分析'!$A52,'元データ'!$A$2:$A$354,0),MATCH('貸借対照表及び財務分析'!J$1,'元データ'!$A$2:$I$2,0))</f>
        <v>3760</v>
      </c>
      <c r="K52" s="132">
        <f>INDEX('元データ'!$A$2:$I$354,MATCH('貸借対照表及び財務分析'!$A52,'元データ'!$A$2:$A$354,0),MATCH('貸借対照表及び財務分析'!K$1,'元データ'!$A$2:$I$2,0))</f>
        <v>-37110</v>
      </c>
      <c r="L52" s="132">
        <f>INDEX('元データ'!$A$2:$I$354,MATCH('貸借対照表及び財務分析'!$A52,'元データ'!$A$2:$A$354,0),MATCH('貸借対照表及び財務分析'!L$1,'元データ'!$A$2:$I$2,0))</f>
        <v>-2142</v>
      </c>
      <c r="M52" s="134">
        <f>INDEX('元データ'!$A$2:$I$354,MATCH('貸借対照表及び財務分析'!$A52,'元データ'!$A$2:$A$354,0),MATCH('貸借対照表及び財務分析'!M$1,'元データ'!$A$2:$I$2,0))</f>
        <v>2999</v>
      </c>
    </row>
    <row r="53" spans="1:13" ht="13.5">
      <c r="A53" s="222" t="s">
        <v>1076</v>
      </c>
      <c r="B53" s="80"/>
      <c r="C53" s="83" t="s">
        <v>8</v>
      </c>
      <c r="D53" s="82"/>
      <c r="E53" s="132">
        <f t="shared" si="1"/>
        <v>0</v>
      </c>
      <c r="F53" s="133">
        <f>INDEX('元データ'!$A$2:$I$354,MATCH('貸借対照表及び財務分析'!$A53,'元データ'!$A$2:$A$354,0),MATCH('貸借対照表及び財務分析'!F$1,'元データ'!$A$2:$I$2,0))</f>
        <v>0</v>
      </c>
      <c r="G53" s="132">
        <f>INDEX('元データ'!$A$2:$I$354,MATCH('貸借対照表及び財務分析'!$A53,'元データ'!$A$2:$A$354,0),MATCH('貸借対照表及び財務分析'!G$1,'元データ'!$A$2:$I$2,0))</f>
        <v>0</v>
      </c>
      <c r="H53" s="132">
        <f>INDEX('元データ'!$A$2:$I$354,MATCH('貸借対照表及び財務分析'!$A53,'元データ'!$A$2:$A$354,0),MATCH('貸借対照表及び財務分析'!H$1,'元データ'!$A$2:$I$2,0))</f>
        <v>0</v>
      </c>
      <c r="I53" s="132">
        <f>INDEX('元データ'!$A$2:$I$354,MATCH('貸借対照表及び財務分析'!$A53,'元データ'!$A$2:$A$354,0),MATCH('貸借対照表及び財務分析'!I$1,'元データ'!$A$2:$I$2,0))</f>
        <v>0</v>
      </c>
      <c r="J53" s="132">
        <f>INDEX('元データ'!$A$2:$I$354,MATCH('貸借対照表及び財務分析'!$A53,'元データ'!$A$2:$A$354,0),MATCH('貸借対照表及び財務分析'!J$1,'元データ'!$A$2:$I$2,0))</f>
        <v>0</v>
      </c>
      <c r="K53" s="132">
        <f>INDEX('元データ'!$A$2:$I$354,MATCH('貸借対照表及び財務分析'!$A53,'元データ'!$A$2:$A$354,0),MATCH('貸借対照表及び財務分析'!K$1,'元データ'!$A$2:$I$2,0))</f>
        <v>0</v>
      </c>
      <c r="L53" s="132">
        <f>INDEX('元データ'!$A$2:$I$354,MATCH('貸借対照表及び財務分析'!$A53,'元データ'!$A$2:$A$354,0),MATCH('貸借対照表及び財務分析'!L$1,'元データ'!$A$2:$I$2,0))</f>
        <v>0</v>
      </c>
      <c r="M53" s="134">
        <f>INDEX('元データ'!$A$2:$I$354,MATCH('貸借対照表及び財務分析'!$A53,'元データ'!$A$2:$A$354,0),MATCH('貸借対照表及び財務分析'!M$1,'元データ'!$A$2:$I$2,0))</f>
        <v>0</v>
      </c>
    </row>
    <row r="54" spans="1:13" ht="13.5">
      <c r="A54" s="222" t="s">
        <v>1077</v>
      </c>
      <c r="B54" s="80"/>
      <c r="C54" s="83" t="s">
        <v>9</v>
      </c>
      <c r="D54" s="82"/>
      <c r="E54" s="132">
        <f t="shared" si="1"/>
        <v>0</v>
      </c>
      <c r="F54" s="133">
        <f>INDEX('元データ'!$A$2:$I$354,MATCH('貸借対照表及び財務分析'!$A54,'元データ'!$A$2:$A$354,0),MATCH('貸借対照表及び財務分析'!F$1,'元データ'!$A$2:$I$2,0))</f>
        <v>0</v>
      </c>
      <c r="G54" s="132">
        <f>INDEX('元データ'!$A$2:$I$354,MATCH('貸借対照表及び財務分析'!$A54,'元データ'!$A$2:$A$354,0),MATCH('貸借対照表及び財務分析'!G$1,'元データ'!$A$2:$I$2,0))</f>
        <v>0</v>
      </c>
      <c r="H54" s="132">
        <f>INDEX('元データ'!$A$2:$I$354,MATCH('貸借対照表及び財務分析'!$A54,'元データ'!$A$2:$A$354,0),MATCH('貸借対照表及び財務分析'!H$1,'元データ'!$A$2:$I$2,0))</f>
        <v>0</v>
      </c>
      <c r="I54" s="132">
        <f>INDEX('元データ'!$A$2:$I$354,MATCH('貸借対照表及び財務分析'!$A54,'元データ'!$A$2:$A$354,0),MATCH('貸借対照表及び財務分析'!I$1,'元データ'!$A$2:$I$2,0))</f>
        <v>0</v>
      </c>
      <c r="J54" s="132">
        <f>INDEX('元データ'!$A$2:$I$354,MATCH('貸借対照表及び財務分析'!$A54,'元データ'!$A$2:$A$354,0),MATCH('貸借対照表及び財務分析'!J$1,'元データ'!$A$2:$I$2,0))</f>
        <v>0</v>
      </c>
      <c r="K54" s="132">
        <f>INDEX('元データ'!$A$2:$I$354,MATCH('貸借対照表及び財務分析'!$A54,'元データ'!$A$2:$A$354,0),MATCH('貸借対照表及び財務分析'!K$1,'元データ'!$A$2:$I$2,0))</f>
        <v>0</v>
      </c>
      <c r="L54" s="132">
        <f>INDEX('元データ'!$A$2:$I$354,MATCH('貸借対照表及び財務分析'!$A54,'元データ'!$A$2:$A$354,0),MATCH('貸借対照表及び財務分析'!L$1,'元データ'!$A$2:$I$2,0))</f>
        <v>0</v>
      </c>
      <c r="M54" s="134">
        <f>INDEX('元データ'!$A$2:$I$354,MATCH('貸借対照表及び財務分析'!$A54,'元データ'!$A$2:$A$354,0),MATCH('貸借対照表及び財務分析'!M$1,'元データ'!$A$2:$I$2,0))</f>
        <v>0</v>
      </c>
    </row>
    <row r="55" spans="1:13" ht="13.5">
      <c r="A55" s="222" t="s">
        <v>1078</v>
      </c>
      <c r="B55" s="80"/>
      <c r="C55" s="83" t="s">
        <v>10</v>
      </c>
      <c r="D55" s="82"/>
      <c r="E55" s="132">
        <f t="shared" si="1"/>
        <v>0</v>
      </c>
      <c r="F55" s="133">
        <f>INDEX('元データ'!$A$2:$I$354,MATCH('貸借対照表及び財務分析'!$A55,'元データ'!$A$2:$A$354,0),MATCH('貸借対照表及び財務分析'!F$1,'元データ'!$A$2:$I$2,0))</f>
        <v>0</v>
      </c>
      <c r="G55" s="132">
        <f>INDEX('元データ'!$A$2:$I$354,MATCH('貸借対照表及び財務分析'!$A55,'元データ'!$A$2:$A$354,0),MATCH('貸借対照表及び財務分析'!G$1,'元データ'!$A$2:$I$2,0))</f>
        <v>0</v>
      </c>
      <c r="H55" s="132">
        <f>INDEX('元データ'!$A$2:$I$354,MATCH('貸借対照表及び財務分析'!$A55,'元データ'!$A$2:$A$354,0),MATCH('貸借対照表及び財務分析'!H$1,'元データ'!$A$2:$I$2,0))</f>
        <v>0</v>
      </c>
      <c r="I55" s="132">
        <f>INDEX('元データ'!$A$2:$I$354,MATCH('貸借対照表及び財務分析'!$A55,'元データ'!$A$2:$A$354,0),MATCH('貸借対照表及び財務分析'!I$1,'元データ'!$A$2:$I$2,0))</f>
        <v>0</v>
      </c>
      <c r="J55" s="132">
        <f>INDEX('元データ'!$A$2:$I$354,MATCH('貸借対照表及び財務分析'!$A55,'元データ'!$A$2:$A$354,0),MATCH('貸借対照表及び財務分析'!J$1,'元データ'!$A$2:$I$2,0))</f>
        <v>0</v>
      </c>
      <c r="K55" s="132">
        <f>INDEX('元データ'!$A$2:$I$354,MATCH('貸借対照表及び財務分析'!$A55,'元データ'!$A$2:$A$354,0),MATCH('貸借対照表及び財務分析'!K$1,'元データ'!$A$2:$I$2,0))</f>
        <v>0</v>
      </c>
      <c r="L55" s="132">
        <f>INDEX('元データ'!$A$2:$I$354,MATCH('貸借対照表及び財務分析'!$A55,'元データ'!$A$2:$A$354,0),MATCH('貸借対照表及び財務分析'!L$1,'元データ'!$A$2:$I$2,0))</f>
        <v>0</v>
      </c>
      <c r="M55" s="134">
        <f>INDEX('元データ'!$A$2:$I$354,MATCH('貸借対照表及び財務分析'!$A55,'元データ'!$A$2:$A$354,0),MATCH('貸借対照表及び財務分析'!M$1,'元データ'!$A$2:$I$2,0))</f>
        <v>0</v>
      </c>
    </row>
    <row r="56" spans="1:13" ht="13.5">
      <c r="A56" s="222" t="s">
        <v>1079</v>
      </c>
      <c r="B56" s="80"/>
      <c r="C56" s="83" t="s">
        <v>11</v>
      </c>
      <c r="D56" s="82"/>
      <c r="E56" s="132">
        <f t="shared" si="1"/>
        <v>0</v>
      </c>
      <c r="F56" s="133">
        <f>INDEX('元データ'!$A$2:$I$354,MATCH('貸借対照表及び財務分析'!$A56,'元データ'!$A$2:$A$354,0),MATCH('貸借対照表及び財務分析'!F$1,'元データ'!$A$2:$I$2,0))</f>
        <v>0</v>
      </c>
      <c r="G56" s="132">
        <f>INDEX('元データ'!$A$2:$I$354,MATCH('貸借対照表及び財務分析'!$A56,'元データ'!$A$2:$A$354,0),MATCH('貸借対照表及び財務分析'!G$1,'元データ'!$A$2:$I$2,0))</f>
        <v>0</v>
      </c>
      <c r="H56" s="132">
        <f>INDEX('元データ'!$A$2:$I$354,MATCH('貸借対照表及び財務分析'!$A56,'元データ'!$A$2:$A$354,0),MATCH('貸借対照表及び財務分析'!H$1,'元データ'!$A$2:$I$2,0))</f>
        <v>0</v>
      </c>
      <c r="I56" s="132">
        <f>INDEX('元データ'!$A$2:$I$354,MATCH('貸借対照表及び財務分析'!$A56,'元データ'!$A$2:$A$354,0),MATCH('貸借対照表及び財務分析'!I$1,'元データ'!$A$2:$I$2,0))</f>
        <v>0</v>
      </c>
      <c r="J56" s="132">
        <f>INDEX('元データ'!$A$2:$I$354,MATCH('貸借対照表及び財務分析'!$A56,'元データ'!$A$2:$A$354,0),MATCH('貸借対照表及び財務分析'!J$1,'元データ'!$A$2:$I$2,0))</f>
        <v>0</v>
      </c>
      <c r="K56" s="132">
        <f>INDEX('元データ'!$A$2:$I$354,MATCH('貸借対照表及び財務分析'!$A56,'元データ'!$A$2:$A$354,0),MATCH('貸借対照表及び財務分析'!K$1,'元データ'!$A$2:$I$2,0))</f>
        <v>0</v>
      </c>
      <c r="L56" s="132">
        <f>INDEX('元データ'!$A$2:$I$354,MATCH('貸借対照表及び財務分析'!$A56,'元データ'!$A$2:$A$354,0),MATCH('貸借対照表及び財務分析'!L$1,'元データ'!$A$2:$I$2,0))</f>
        <v>0</v>
      </c>
      <c r="M56" s="134">
        <f>INDEX('元データ'!$A$2:$I$354,MATCH('貸借対照表及び財務分析'!$A56,'元データ'!$A$2:$A$354,0),MATCH('貸借対照表及び財務分析'!M$1,'元データ'!$A$2:$I$2,0))</f>
        <v>0</v>
      </c>
    </row>
    <row r="57" spans="1:13" ht="13.5">
      <c r="A57" s="222" t="s">
        <v>1080</v>
      </c>
      <c r="B57" s="80"/>
      <c r="C57" s="83" t="s">
        <v>159</v>
      </c>
      <c r="D57" s="82"/>
      <c r="E57" s="132">
        <f t="shared" si="1"/>
        <v>3058170</v>
      </c>
      <c r="F57" s="133">
        <f>INDEX('元データ'!$A$2:$I$354,MATCH('貸借対照表及び財務分析'!$A57,'元データ'!$A$2:$A$354,0),MATCH('貸借対照表及び財務分析'!F$1,'元データ'!$A$2:$I$2,0))</f>
        <v>1571382</v>
      </c>
      <c r="G57" s="132">
        <f>INDEX('元データ'!$A$2:$I$354,MATCH('貸借対照表及び財務分析'!$A57,'元データ'!$A$2:$A$354,0),MATCH('貸借対照表及び財務分析'!G$1,'元データ'!$A$2:$I$2,0))</f>
        <v>837837</v>
      </c>
      <c r="H57" s="132">
        <f>INDEX('元データ'!$A$2:$I$354,MATCH('貸借対照表及び財務分析'!$A57,'元データ'!$A$2:$A$354,0),MATCH('貸借対照表及び財務分析'!H$1,'元データ'!$A$2:$I$2,0))</f>
        <v>0</v>
      </c>
      <c r="I57" s="132">
        <f>INDEX('元データ'!$A$2:$I$354,MATCH('貸借対照表及び財務分析'!$A57,'元データ'!$A$2:$A$354,0),MATCH('貸借対照表及び財務分析'!I$1,'元データ'!$A$2:$I$2,0))</f>
        <v>642192</v>
      </c>
      <c r="J57" s="132">
        <f>INDEX('元データ'!$A$2:$I$354,MATCH('貸借対照表及び財務分析'!$A57,'元データ'!$A$2:$A$354,0),MATCH('貸借対照表及び財務分析'!J$1,'元データ'!$A$2:$I$2,0))</f>
        <v>3760</v>
      </c>
      <c r="K57" s="132">
        <f>INDEX('元データ'!$A$2:$I$354,MATCH('貸借対照表及び財務分析'!$A57,'元データ'!$A$2:$A$354,0),MATCH('貸借対照表及び財務分析'!K$1,'元データ'!$A$2:$I$2,0))</f>
        <v>0</v>
      </c>
      <c r="L57" s="132">
        <f>INDEX('元データ'!$A$2:$I$354,MATCH('貸借対照表及び財務分析'!$A57,'元データ'!$A$2:$A$354,0),MATCH('貸借対照表及び財務分析'!L$1,'元データ'!$A$2:$I$2,0))</f>
        <v>0</v>
      </c>
      <c r="M57" s="134">
        <f>INDEX('元データ'!$A$2:$I$354,MATCH('貸借対照表及び財務分析'!$A57,'元データ'!$A$2:$A$354,0),MATCH('貸借対照表及び財務分析'!M$1,'元データ'!$A$2:$I$2,0))</f>
        <v>2999</v>
      </c>
    </row>
    <row r="58" spans="1:13" ht="13.5">
      <c r="A58" s="222" t="s">
        <v>1081</v>
      </c>
      <c r="B58" s="80"/>
      <c r="C58" s="83" t="s">
        <v>160</v>
      </c>
      <c r="D58" s="82"/>
      <c r="E58" s="132">
        <f t="shared" si="1"/>
        <v>1260211</v>
      </c>
      <c r="F58" s="133">
        <f>INDEX('元データ'!$A$2:$I$354,MATCH('貸借対照表及び財務分析'!$A58,'元データ'!$A$2:$A$354,0),MATCH('貸借対照表及び財務分析'!F$1,'元データ'!$A$2:$I$2,0))</f>
        <v>0</v>
      </c>
      <c r="G58" s="132">
        <f>INDEX('元データ'!$A$2:$I$354,MATCH('貸借対照表及び財務分析'!$A58,'元データ'!$A$2:$A$354,0),MATCH('貸借対照表及び財務分析'!G$1,'元データ'!$A$2:$I$2,0))</f>
        <v>0</v>
      </c>
      <c r="H58" s="132">
        <f>INDEX('元データ'!$A$2:$I$354,MATCH('貸借対照表及び財務分析'!$A58,'元データ'!$A$2:$A$354,0),MATCH('貸借対照表及び財務分析'!H$1,'元データ'!$A$2:$I$2,0))</f>
        <v>1220959</v>
      </c>
      <c r="I58" s="132">
        <f>INDEX('元データ'!$A$2:$I$354,MATCH('貸借対照表及び財務分析'!$A58,'元データ'!$A$2:$A$354,0),MATCH('貸借対照表及び財務分析'!I$1,'元データ'!$A$2:$I$2,0))</f>
        <v>0</v>
      </c>
      <c r="J58" s="132">
        <f>INDEX('元データ'!$A$2:$I$354,MATCH('貸借対照表及び財務分析'!$A58,'元データ'!$A$2:$A$354,0),MATCH('貸借対照表及び財務分析'!J$1,'元データ'!$A$2:$I$2,0))</f>
        <v>0</v>
      </c>
      <c r="K58" s="132">
        <f>INDEX('元データ'!$A$2:$I$354,MATCH('貸借対照表及び財務分析'!$A58,'元データ'!$A$2:$A$354,0),MATCH('貸借対照表及び財務分析'!K$1,'元データ'!$A$2:$I$2,0))</f>
        <v>37110</v>
      </c>
      <c r="L58" s="132">
        <f>INDEX('元データ'!$A$2:$I$354,MATCH('貸借対照表及び財務分析'!$A58,'元データ'!$A$2:$A$354,0),MATCH('貸借対照表及び財務分析'!L$1,'元データ'!$A$2:$I$2,0))</f>
        <v>2142</v>
      </c>
      <c r="M58" s="134">
        <f>INDEX('元データ'!$A$2:$I$354,MATCH('貸借対照表及び財務分析'!$A58,'元データ'!$A$2:$A$354,0),MATCH('貸借対照表及び財務分析'!M$1,'元データ'!$A$2:$I$2,0))</f>
        <v>0</v>
      </c>
    </row>
    <row r="59" spans="1:13" ht="13.5">
      <c r="A59" s="222" t="s">
        <v>1082</v>
      </c>
      <c r="B59" s="80"/>
      <c r="C59" s="97"/>
      <c r="D59" s="98" t="s">
        <v>58</v>
      </c>
      <c r="E59" s="132">
        <f t="shared" si="1"/>
        <v>1803048</v>
      </c>
      <c r="F59" s="133">
        <f>INDEX('元データ'!$A$2:$I$354,MATCH('貸借対照表及び財務分析'!$A59,'元データ'!$A$2:$A$354,0),MATCH('貸借対照表及び財務分析'!F$1,'元データ'!$A$2:$I$2,0))</f>
        <v>1311820</v>
      </c>
      <c r="G59" s="132">
        <f>INDEX('元データ'!$A$2:$I$354,MATCH('貸借対照表及び財務分析'!$A59,'元データ'!$A$2:$A$354,0),MATCH('貸借対照表及び財務分析'!G$1,'元データ'!$A$2:$I$2,0))</f>
        <v>68079</v>
      </c>
      <c r="H59" s="132">
        <f>INDEX('元データ'!$A$2:$I$354,MATCH('貸借対照表及び財務分析'!$A59,'元データ'!$A$2:$A$354,0),MATCH('貸借対照表及び財務分析'!H$1,'元データ'!$A$2:$I$2,0))</f>
        <v>392303</v>
      </c>
      <c r="I59" s="132">
        <f>INDEX('元データ'!$A$2:$I$354,MATCH('貸借対照表及び財務分析'!$A59,'元データ'!$A$2:$A$354,0),MATCH('貸借対照表及び財務分析'!I$1,'元データ'!$A$2:$I$2,0))</f>
        <v>30846</v>
      </c>
      <c r="J59" s="132">
        <f>INDEX('元データ'!$A$2:$I$354,MATCH('貸借対照表及び財務分析'!$A59,'元データ'!$A$2:$A$354,0),MATCH('貸借対照表及び財務分析'!J$1,'元データ'!$A$2:$I$2,0))</f>
        <v>0</v>
      </c>
      <c r="K59" s="132">
        <f>INDEX('元データ'!$A$2:$I$354,MATCH('貸借対照表及び財務分析'!$A59,'元データ'!$A$2:$A$354,0),MATCH('貸借対照表及び財務分析'!K$1,'元データ'!$A$2:$I$2,0))</f>
        <v>0</v>
      </c>
      <c r="L59" s="132">
        <f>INDEX('元データ'!$A$2:$I$354,MATCH('貸借対照表及び財務分析'!$A59,'元データ'!$A$2:$A$354,0),MATCH('貸借対照表及び財務分析'!L$1,'元データ'!$A$2:$I$2,0))</f>
        <v>0</v>
      </c>
      <c r="M59" s="134">
        <f>INDEX('元データ'!$A$2:$I$354,MATCH('貸借対照表及び財務分析'!$A59,'元データ'!$A$2:$A$354,0),MATCH('貸借対照表及び財務分析'!M$1,'元データ'!$A$2:$I$2,0))</f>
        <v>0</v>
      </c>
    </row>
    <row r="60" spans="1:13" ht="13.5">
      <c r="A60" s="222" t="s">
        <v>1083</v>
      </c>
      <c r="B60" s="80"/>
      <c r="C60" s="97"/>
      <c r="D60" s="98" t="s">
        <v>59</v>
      </c>
      <c r="E60" s="132">
        <f t="shared" si="1"/>
        <v>5089</v>
      </c>
      <c r="F60" s="133">
        <f>INDEX('元データ'!$A$2:$I$354,MATCH('貸借対照表及び財務分析'!$A60,'元データ'!$A$2:$A$354,0),MATCH('貸借対照表及び財務分析'!F$1,'元データ'!$A$2:$I$2,0))</f>
        <v>0</v>
      </c>
      <c r="G60" s="132">
        <f>INDEX('元データ'!$A$2:$I$354,MATCH('貸借対照表及び財務分析'!$A60,'元データ'!$A$2:$A$354,0),MATCH('貸借対照表及び財務分析'!G$1,'元データ'!$A$2:$I$2,0))</f>
        <v>0</v>
      </c>
      <c r="H60" s="132">
        <f>INDEX('元データ'!$A$2:$I$354,MATCH('貸借対照表及び財務分析'!$A60,'元データ'!$A$2:$A$354,0),MATCH('貸借対照表及び財務分析'!H$1,'元データ'!$A$2:$I$2,0))</f>
        <v>0</v>
      </c>
      <c r="I60" s="132">
        <f>INDEX('元データ'!$A$2:$I$354,MATCH('貸借対照表及び財務分析'!$A60,'元データ'!$A$2:$A$354,0),MATCH('貸借対照表及び財務分析'!I$1,'元データ'!$A$2:$I$2,0))</f>
        <v>0</v>
      </c>
      <c r="J60" s="132">
        <f>INDEX('元データ'!$A$2:$I$354,MATCH('貸借対照表及び財務分析'!$A60,'元データ'!$A$2:$A$354,0),MATCH('貸借対照表及び財務分析'!J$1,'元データ'!$A$2:$I$2,0))</f>
        <v>109</v>
      </c>
      <c r="K60" s="132">
        <f>INDEX('元データ'!$A$2:$I$354,MATCH('貸借対照表及び財務分析'!$A60,'元データ'!$A$2:$A$354,0),MATCH('貸借対照表及び財務分析'!K$1,'元データ'!$A$2:$I$2,0))</f>
        <v>2270</v>
      </c>
      <c r="L60" s="132">
        <f>INDEX('元データ'!$A$2:$I$354,MATCH('貸借対照表及び財務分析'!$A60,'元データ'!$A$2:$A$354,0),MATCH('貸借対照表及び財務分析'!L$1,'元データ'!$A$2:$I$2,0))</f>
        <v>210</v>
      </c>
      <c r="M60" s="134">
        <f>INDEX('元データ'!$A$2:$I$354,MATCH('貸借対照表及び財務分析'!$A60,'元データ'!$A$2:$A$354,0),MATCH('貸借対照表及び財務分析'!M$1,'元データ'!$A$2:$I$2,0))</f>
        <v>2500</v>
      </c>
    </row>
    <row r="61" spans="1:13" ht="13.5">
      <c r="A61" s="222" t="s">
        <v>1084</v>
      </c>
      <c r="B61" s="92" t="s">
        <v>12</v>
      </c>
      <c r="C61" s="93"/>
      <c r="D61" s="94"/>
      <c r="E61" s="141">
        <f t="shared" si="1"/>
        <v>5155317</v>
      </c>
      <c r="F61" s="142">
        <f>INDEX('元データ'!$A$2:$I$354,MATCH('貸借対照表及び財務分析'!$A61,'元データ'!$A$2:$A$354,0),MATCH('貸借対照表及び財務分析'!F$1,'元データ'!$A$2:$I$2,0))</f>
        <v>3480432</v>
      </c>
      <c r="G61" s="141">
        <f>INDEX('元データ'!$A$2:$I$354,MATCH('貸借対照表及び財務分析'!$A61,'元データ'!$A$2:$A$354,0),MATCH('貸借対照表及び財務分析'!G$1,'元データ'!$A$2:$I$2,0))</f>
        <v>1065082</v>
      </c>
      <c r="H61" s="141">
        <f>INDEX('元データ'!$A$2:$I$354,MATCH('貸借対照表及び財務分析'!$A61,'元データ'!$A$2:$A$354,0),MATCH('貸借対照表及び財務分析'!H$1,'元データ'!$A$2:$I$2,0))</f>
        <v>-400777</v>
      </c>
      <c r="I61" s="141">
        <f>INDEX('元データ'!$A$2:$I$354,MATCH('貸借対照表及び財務分析'!$A61,'元データ'!$A$2:$A$354,0),MATCH('貸借対照表及び財務分析'!I$1,'元データ'!$A$2:$I$2,0))</f>
        <v>965396</v>
      </c>
      <c r="J61" s="141">
        <f>INDEX('元データ'!$A$2:$I$354,MATCH('貸借対照表及び財務分析'!$A61,'元データ'!$A$2:$A$354,0),MATCH('貸借対照表及び財務分析'!J$1,'元データ'!$A$2:$I$2,0))</f>
        <v>3760</v>
      </c>
      <c r="K61" s="141">
        <f>INDEX('元データ'!$A$2:$I$354,MATCH('貸借対照表及び財務分析'!$A61,'元データ'!$A$2:$A$354,0),MATCH('貸借対照表及び財務分析'!K$1,'元データ'!$A$2:$I$2,0))</f>
        <v>-17917</v>
      </c>
      <c r="L61" s="141">
        <f>INDEX('元データ'!$A$2:$I$354,MATCH('貸借対照表及び財務分析'!$A61,'元データ'!$A$2:$A$354,0),MATCH('貸借対照表及び財務分析'!L$1,'元データ'!$A$2:$I$2,0))</f>
        <v>-2142</v>
      </c>
      <c r="M61" s="143">
        <f>INDEX('元データ'!$A$2:$I$354,MATCH('貸借対照表及び財務分析'!$A61,'元データ'!$A$2:$A$354,0),MATCH('貸借対照表及び財務分析'!M$1,'元データ'!$A$2:$I$2,0))</f>
        <v>61483</v>
      </c>
    </row>
    <row r="62" spans="1:13" ht="13.5">
      <c r="A62" s="222" t="s">
        <v>1085</v>
      </c>
      <c r="B62" s="92" t="s">
        <v>13</v>
      </c>
      <c r="C62" s="93"/>
      <c r="D62" s="94"/>
      <c r="E62" s="141">
        <f t="shared" si="1"/>
        <v>134064297</v>
      </c>
      <c r="F62" s="142">
        <f>INDEX('元データ'!$A$2:$I$354,MATCH('貸借対照表及び財務分析'!$A62,'元データ'!$A$2:$A$354,0),MATCH('貸借対照表及び財務分析'!F$1,'元データ'!$A$2:$I$2,0))</f>
        <v>90574110</v>
      </c>
      <c r="G62" s="141">
        <f>INDEX('元データ'!$A$2:$I$354,MATCH('貸借対照表及び財務分析'!$A62,'元データ'!$A$2:$A$354,0),MATCH('貸借対照表及び財務分析'!G$1,'元データ'!$A$2:$I$2,0))</f>
        <v>10972756</v>
      </c>
      <c r="H62" s="141">
        <f>INDEX('元データ'!$A$2:$I$354,MATCH('貸借対照表及び財務分析'!$A62,'元データ'!$A$2:$A$354,0),MATCH('貸借対照表及び財務分析'!H$1,'元データ'!$A$2:$I$2,0))</f>
        <v>24868062</v>
      </c>
      <c r="I62" s="141">
        <f>INDEX('元データ'!$A$2:$I$354,MATCH('貸借対照表及び財務分析'!$A62,'元データ'!$A$2:$A$354,0),MATCH('貸借対照表及び財務分析'!I$1,'元データ'!$A$2:$I$2,0))</f>
        <v>6831675</v>
      </c>
      <c r="J62" s="141">
        <f>INDEX('元データ'!$A$2:$I$354,MATCH('貸借対照表及び財務分析'!$A62,'元データ'!$A$2:$A$354,0),MATCH('貸借対照表及び財務分析'!J$1,'元データ'!$A$2:$I$2,0))</f>
        <v>19874</v>
      </c>
      <c r="K62" s="141">
        <f>INDEX('元データ'!$A$2:$I$354,MATCH('貸借対照表及び財務分析'!$A62,'元データ'!$A$2:$A$354,0),MATCH('貸借対照表及び財務分析'!K$1,'元データ'!$A$2:$I$2,0))</f>
        <v>560252</v>
      </c>
      <c r="L62" s="141">
        <f>INDEX('元データ'!$A$2:$I$354,MATCH('貸借対照表及び財務分析'!$A62,'元データ'!$A$2:$A$354,0),MATCH('貸借対照表及び財務分析'!L$1,'元データ'!$A$2:$I$2,0))</f>
        <v>4629</v>
      </c>
      <c r="M62" s="143">
        <f>INDEX('元データ'!$A$2:$I$354,MATCH('貸借対照表及び財務分析'!$A62,'元データ'!$A$2:$A$354,0),MATCH('貸借対照表及び財務分析'!M$1,'元データ'!$A$2:$I$2,0))</f>
        <v>232939</v>
      </c>
    </row>
    <row r="63" spans="1:13" ht="13.5">
      <c r="A63" s="222" t="s">
        <v>1086</v>
      </c>
      <c r="B63" s="92" t="s">
        <v>14</v>
      </c>
      <c r="C63" s="93"/>
      <c r="D63" s="94"/>
      <c r="E63" s="141">
        <f t="shared" si="1"/>
        <v>4976681</v>
      </c>
      <c r="F63" s="142">
        <f>INDEX('元データ'!$A$2:$I$354,MATCH('貸借対照表及び財務分析'!$A63,'元データ'!$A$2:$A$354,0),MATCH('貸借対照表及び財務分析'!F$1,'元データ'!$A$2:$I$2,0))</f>
        <v>3307552</v>
      </c>
      <c r="G63" s="141">
        <f>INDEX('元データ'!$A$2:$I$354,MATCH('貸借対照表及び財務分析'!$A63,'元データ'!$A$2:$A$354,0),MATCH('貸借対照表及び財務分析'!G$1,'元データ'!$A$2:$I$2,0))</f>
        <v>456513</v>
      </c>
      <c r="H63" s="141">
        <f>INDEX('元データ'!$A$2:$I$354,MATCH('貸借対照表及び財務分析'!$A63,'元データ'!$A$2:$A$354,0),MATCH('貸借対照表及び財務分析'!H$1,'元データ'!$A$2:$I$2,0))</f>
        <v>1063566</v>
      </c>
      <c r="I63" s="141">
        <f>INDEX('元データ'!$A$2:$I$354,MATCH('貸借対照表及び財務分析'!$A63,'元データ'!$A$2:$A$354,0),MATCH('貸借対照表及び財務分析'!I$1,'元データ'!$A$2:$I$2,0))</f>
        <v>149050</v>
      </c>
      <c r="J63" s="141">
        <f>INDEX('元データ'!$A$2:$I$354,MATCH('貸借対照表及び財務分析'!$A63,'元データ'!$A$2:$A$354,0),MATCH('貸借対照表及び財務分析'!J$1,'元データ'!$A$2:$I$2,0))</f>
        <v>0</v>
      </c>
      <c r="K63" s="141">
        <f>INDEX('元データ'!$A$2:$I$354,MATCH('貸借対照表及び財務分析'!$A63,'元データ'!$A$2:$A$354,0),MATCH('貸借対照表及び財務分析'!K$1,'元データ'!$A$2:$I$2,0))</f>
        <v>0</v>
      </c>
      <c r="L63" s="141">
        <f>INDEX('元データ'!$A$2:$I$354,MATCH('貸借対照表及び財務分析'!$A63,'元データ'!$A$2:$A$354,0),MATCH('貸借対照表及び財務分析'!L$1,'元データ'!$A$2:$I$2,0))</f>
        <v>0</v>
      </c>
      <c r="M63" s="143">
        <f>INDEX('元データ'!$A$2:$I$354,MATCH('貸借対照表及び財務分析'!$A63,'元データ'!$A$2:$A$354,0),MATCH('貸借対照表及び財務分析'!M$1,'元データ'!$A$2:$I$2,0))</f>
        <v>0</v>
      </c>
    </row>
    <row r="64" spans="1:13" ht="13.5">
      <c r="A64" s="222" t="s">
        <v>1087</v>
      </c>
      <c r="B64" s="92" t="s">
        <v>15</v>
      </c>
      <c r="C64" s="93"/>
      <c r="D64" s="94"/>
      <c r="E64" s="141">
        <f t="shared" si="1"/>
        <v>4817137</v>
      </c>
      <c r="F64" s="142">
        <f>INDEX('元データ'!$A$2:$I$354,MATCH('貸借対照表及び財務分析'!$A64,'元データ'!$A$2:$A$354,0),MATCH('貸借対照表及び財務分析'!F$1,'元データ'!$A$2:$I$2,0))</f>
        <v>3222708</v>
      </c>
      <c r="G64" s="141">
        <f>INDEX('元データ'!$A$2:$I$354,MATCH('貸借対照表及び財務分析'!$A64,'元データ'!$A$2:$A$354,0),MATCH('貸借対照表及び財務分析'!G$1,'元データ'!$A$2:$I$2,0))</f>
        <v>417413</v>
      </c>
      <c r="H64" s="141">
        <f>INDEX('元データ'!$A$2:$I$354,MATCH('貸借対照表及び財務分析'!$A64,'元データ'!$A$2:$A$354,0),MATCH('貸借対照表及び財務分析'!H$1,'元データ'!$A$2:$I$2,0))</f>
        <v>1027966</v>
      </c>
      <c r="I64" s="141">
        <f>INDEX('元データ'!$A$2:$I$354,MATCH('貸借対照表及び財務分析'!$A64,'元データ'!$A$2:$A$354,0),MATCH('貸借対照表及び財務分析'!I$1,'元データ'!$A$2:$I$2,0))</f>
        <v>149050</v>
      </c>
      <c r="J64" s="141">
        <f>INDEX('元データ'!$A$2:$I$354,MATCH('貸借対照表及び財務分析'!$A64,'元データ'!$A$2:$A$354,0),MATCH('貸借対照表及び財務分析'!J$1,'元データ'!$A$2:$I$2,0))</f>
        <v>0</v>
      </c>
      <c r="K64" s="141">
        <f>INDEX('元データ'!$A$2:$I$354,MATCH('貸借対照表及び財務分析'!$A64,'元データ'!$A$2:$A$354,0),MATCH('貸借対照表及び財務分析'!K$1,'元データ'!$A$2:$I$2,0))</f>
        <v>0</v>
      </c>
      <c r="L64" s="141">
        <f>INDEX('元データ'!$A$2:$I$354,MATCH('貸借対照表及び財務分析'!$A64,'元データ'!$A$2:$A$354,0),MATCH('貸借対照表及び財務分析'!L$1,'元データ'!$A$2:$I$2,0))</f>
        <v>0</v>
      </c>
      <c r="M64" s="143">
        <f>INDEX('元データ'!$A$2:$I$354,MATCH('貸借対照表及び財務分析'!$A64,'元データ'!$A$2:$A$354,0),MATCH('貸借対照表及び財務分析'!M$1,'元データ'!$A$2:$I$2,0))</f>
        <v>0</v>
      </c>
    </row>
    <row r="65" spans="1:13" ht="13.5">
      <c r="A65" s="222" t="s">
        <v>1088</v>
      </c>
      <c r="B65" s="77" t="s">
        <v>161</v>
      </c>
      <c r="C65" s="97"/>
      <c r="D65" s="98" t="s">
        <v>162</v>
      </c>
      <c r="E65" s="132">
        <f t="shared" si="1"/>
        <v>1855692</v>
      </c>
      <c r="F65" s="133">
        <f>INDEX('元データ'!$A$2:$I$354,MATCH('貸借対照表及び財務分析'!$A65,'元データ'!$A$2:$A$354,0),MATCH('貸借対照表及び財務分析'!F$1,'元データ'!$A$2:$I$2,0))</f>
        <v>1344844</v>
      </c>
      <c r="G65" s="132">
        <f>INDEX('元データ'!$A$2:$I$354,MATCH('貸借対照表及び財務分析'!$A65,'元データ'!$A$2:$A$354,0),MATCH('貸借対照表及び財務分析'!G$1,'元データ'!$A$2:$I$2,0))</f>
        <v>73086</v>
      </c>
      <c r="H65" s="132">
        <f>INDEX('元データ'!$A$2:$I$354,MATCH('貸借対照表及び財務分析'!$A65,'元データ'!$A$2:$A$354,0),MATCH('貸借対照表及び財務分析'!H$1,'元データ'!$A$2:$I$2,0))</f>
        <v>405105</v>
      </c>
      <c r="I65" s="132">
        <f>INDEX('元データ'!$A$2:$I$354,MATCH('貸借対照表及び財務分析'!$A65,'元データ'!$A$2:$A$354,0),MATCH('貸借対照表及び財務分析'!I$1,'元データ'!$A$2:$I$2,0))</f>
        <v>32657</v>
      </c>
      <c r="J65" s="132">
        <f>INDEX('元データ'!$A$2:$I$354,MATCH('貸借対照表及び財務分析'!$A65,'元データ'!$A$2:$A$354,0),MATCH('貸借対照表及び財務分析'!J$1,'元データ'!$A$2:$I$2,0))</f>
        <v>0</v>
      </c>
      <c r="K65" s="132">
        <f>INDEX('元データ'!$A$2:$I$354,MATCH('貸借対照表及び財務分析'!$A65,'元データ'!$A$2:$A$354,0),MATCH('貸借対照表及び財務分析'!K$1,'元データ'!$A$2:$I$2,0))</f>
        <v>0</v>
      </c>
      <c r="L65" s="132">
        <f>INDEX('元データ'!$A$2:$I$354,MATCH('貸借対照表及び財務分析'!$A65,'元データ'!$A$2:$A$354,0),MATCH('貸借対照表及び財務分析'!L$1,'元データ'!$A$2:$I$2,0))</f>
        <v>0</v>
      </c>
      <c r="M65" s="134">
        <f>INDEX('元データ'!$A$2:$I$354,MATCH('貸借対照表及び財務分析'!$A65,'元データ'!$A$2:$A$354,0),MATCH('貸借対照表及び財務分析'!M$1,'元データ'!$A$2:$I$2,0))</f>
        <v>0</v>
      </c>
    </row>
    <row r="66" spans="1:13" ht="13.5">
      <c r="A66" s="222" t="s">
        <v>1089</v>
      </c>
      <c r="B66" s="80"/>
      <c r="C66" s="97"/>
      <c r="D66" s="98" t="s">
        <v>163</v>
      </c>
      <c r="E66" s="132">
        <f t="shared" si="1"/>
        <v>4320</v>
      </c>
      <c r="F66" s="133">
        <f>INDEX('元データ'!$A$2:$I$354,MATCH('貸借対照表及び財務分析'!$A66,'元データ'!$A$2:$A$354,0),MATCH('貸借対照表及び財務分析'!F$1,'元データ'!$A$2:$I$2,0))</f>
        <v>0</v>
      </c>
      <c r="G66" s="132">
        <f>INDEX('元データ'!$A$2:$I$354,MATCH('貸借対照表及び財務分析'!$A66,'元データ'!$A$2:$A$354,0),MATCH('貸借対照表及び財務分析'!G$1,'元データ'!$A$2:$I$2,0))</f>
        <v>0</v>
      </c>
      <c r="H66" s="132">
        <f>INDEX('元データ'!$A$2:$I$354,MATCH('貸借対照表及び財務分析'!$A66,'元データ'!$A$2:$A$354,0),MATCH('貸借対照表及び財務分析'!H$1,'元データ'!$A$2:$I$2,0))</f>
        <v>0</v>
      </c>
      <c r="I66" s="132">
        <f>INDEX('元データ'!$A$2:$I$354,MATCH('貸借対照表及び財務分析'!$A66,'元データ'!$A$2:$A$354,0),MATCH('貸借対照表及び財務分析'!I$1,'元データ'!$A$2:$I$2,0))</f>
        <v>0</v>
      </c>
      <c r="J66" s="132">
        <f>INDEX('元データ'!$A$2:$I$354,MATCH('貸借対照表及び財務分析'!$A66,'元データ'!$A$2:$A$354,0),MATCH('貸借対照表及び財務分析'!J$1,'元データ'!$A$2:$I$2,0))</f>
        <v>109</v>
      </c>
      <c r="K66" s="132">
        <f>INDEX('元データ'!$A$2:$I$354,MATCH('貸借対照表及び財務分析'!$A66,'元データ'!$A$2:$A$354,0),MATCH('貸借対照表及び財務分析'!K$1,'元データ'!$A$2:$I$2,0))</f>
        <v>1883</v>
      </c>
      <c r="L66" s="132">
        <f>INDEX('元データ'!$A$2:$I$354,MATCH('貸借対照表及び財務分析'!$A66,'元データ'!$A$2:$A$354,0),MATCH('貸借対照表及び財務分析'!L$1,'元データ'!$A$2:$I$2,0))</f>
        <v>210</v>
      </c>
      <c r="M66" s="134">
        <f>INDEX('元データ'!$A$2:$I$354,MATCH('貸借対照表及び財務分析'!$A66,'元データ'!$A$2:$A$354,0),MATCH('貸借対照表及び財務分析'!M$1,'元データ'!$A$2:$I$2,0))</f>
        <v>2118</v>
      </c>
    </row>
    <row r="67" spans="1:13" ht="13.5">
      <c r="A67" s="234"/>
      <c r="B67" s="92" t="s">
        <v>164</v>
      </c>
      <c r="C67" s="93"/>
      <c r="D67" s="94"/>
      <c r="E67" s="287">
        <f>+E58/('損益計算書'!C9-'損益計算書'!C11)*100</f>
        <v>33.18083237822764</v>
      </c>
      <c r="F67" s="288">
        <f>+F58/('損益計算書'!D9-'損益計算書'!D11)*100</f>
        <v>0</v>
      </c>
      <c r="G67" s="287">
        <f>+G58/('損益計算書'!E9-'損益計算書'!E11)*100</f>
        <v>0</v>
      </c>
      <c r="H67" s="287">
        <f>+H58/('損益計算書'!F9-'損益計算書'!F11)*100</f>
        <v>389.7204196737219</v>
      </c>
      <c r="I67" s="287">
        <f>+I58/('損益計算書'!G9-'損益計算書'!G11)*100</f>
        <v>0</v>
      </c>
      <c r="J67" s="287">
        <f>+J58/('損益計算書'!H9-'損益計算書'!H11)*100</f>
        <v>0</v>
      </c>
      <c r="K67" s="287">
        <f>+K58/('損益計算書'!I9-'損益計算書'!I11)*100</f>
        <v>182.5830258302583</v>
      </c>
      <c r="L67" s="287">
        <f>+L58/('損益計算書'!J9-'損益計算書'!J11)*100</f>
        <v>808.3018867924528</v>
      </c>
      <c r="M67" s="289">
        <f>+M58/('損益計算書'!K9-'損益計算書'!K11)*100</f>
        <v>0</v>
      </c>
    </row>
    <row r="68" spans="1:13" ht="13.5">
      <c r="A68" s="234"/>
      <c r="B68" s="92" t="s">
        <v>165</v>
      </c>
      <c r="C68" s="93"/>
      <c r="D68" s="94"/>
      <c r="E68" s="287">
        <f>+E63/('損益計算書'!C9-'損益計算書'!C11)*100</f>
        <v>131.03394436400757</v>
      </c>
      <c r="F68" s="288">
        <f>+F63/('損益計算書'!D9-'損益計算書'!D11)*100</f>
        <v>103.52103705321947</v>
      </c>
      <c r="G68" s="287">
        <f>+G63/('損益計算書'!E9-'損益計算書'!E11)*100</f>
        <v>300.49961163259127</v>
      </c>
      <c r="H68" s="287">
        <f>+H63/('損益計算書'!F9-'損益計算書'!F11)*100</f>
        <v>339.48182360808323</v>
      </c>
      <c r="I68" s="287">
        <f>+I63/('損益計算書'!G9-'損益計算書'!G11)*100</f>
        <v>172.2782805691367</v>
      </c>
      <c r="J68" s="287">
        <f>+J63/('損益計算書'!H9-'損益計算書'!H11)*100</f>
        <v>0</v>
      </c>
      <c r="K68" s="287">
        <f>+K63/('損益計算書'!I9-'損益計算書'!I11)*100</f>
        <v>0</v>
      </c>
      <c r="L68" s="287">
        <f>+L63/('損益計算書'!J9-'損益計算書'!J11)*100</f>
        <v>0</v>
      </c>
      <c r="M68" s="289">
        <f>+M63/('損益計算書'!K9-'損益計算書'!K11)*100</f>
        <v>0</v>
      </c>
    </row>
    <row r="69" spans="1:13" ht="13.5">
      <c r="A69" s="234"/>
      <c r="B69" s="99"/>
      <c r="C69" s="97" t="s">
        <v>166</v>
      </c>
      <c r="D69" s="98"/>
      <c r="E69" s="290">
        <f>+(E36+E44)/E62*100</f>
        <v>3.845406357518139</v>
      </c>
      <c r="F69" s="291">
        <f aca="true" t="shared" si="3" ref="F69:M69">+(F36+F44)/F62*100</f>
        <v>3.8426345011836163</v>
      </c>
      <c r="G69" s="290">
        <f t="shared" si="3"/>
        <v>9.706604247829807</v>
      </c>
      <c r="H69" s="290">
        <f t="shared" si="3"/>
        <v>-1.6116133215366764</v>
      </c>
      <c r="I69" s="290">
        <f t="shared" si="3"/>
        <v>14.1311757365507</v>
      </c>
      <c r="J69" s="290">
        <f t="shared" si="3"/>
        <v>18.91919090268693</v>
      </c>
      <c r="K69" s="290">
        <f t="shared" si="3"/>
        <v>-3.1980251743858124</v>
      </c>
      <c r="L69" s="290">
        <f t="shared" si="3"/>
        <v>-46.27349319507453</v>
      </c>
      <c r="M69" s="292">
        <f t="shared" si="3"/>
        <v>26.39446378665659</v>
      </c>
    </row>
    <row r="70" spans="1:13" ht="13.5">
      <c r="A70" s="234"/>
      <c r="B70" s="128" t="s">
        <v>167</v>
      </c>
      <c r="C70" s="97" t="s">
        <v>51</v>
      </c>
      <c r="D70" s="98"/>
      <c r="E70" s="290">
        <f>+E8/(E24+E35+E44)*100</f>
        <v>103.82770542330712</v>
      </c>
      <c r="F70" s="291">
        <f aca="true" t="shared" si="4" ref="F70:M70">+F8/(F24+F35+F44)*100</f>
        <v>103.77095628278323</v>
      </c>
      <c r="G70" s="290">
        <f t="shared" si="4"/>
        <v>104.38744632138719</v>
      </c>
      <c r="H70" s="290">
        <f t="shared" si="4"/>
        <v>104.41370802505654</v>
      </c>
      <c r="I70" s="290">
        <f t="shared" si="4"/>
        <v>102.24982286701547</v>
      </c>
      <c r="J70" s="290">
        <f t="shared" si="4"/>
        <v>99.14242121323723</v>
      </c>
      <c r="K70" s="290">
        <f t="shared" si="4"/>
        <v>98.28275002898273</v>
      </c>
      <c r="L70" s="290">
        <f t="shared" si="4"/>
        <v>98.97025171624713</v>
      </c>
      <c r="M70" s="292">
        <f t="shared" si="4"/>
        <v>98.69326896263246</v>
      </c>
    </row>
    <row r="71" spans="1:13" ht="13.5">
      <c r="A71" s="234"/>
      <c r="B71" s="100" t="s">
        <v>52</v>
      </c>
      <c r="C71" s="97" t="s">
        <v>168</v>
      </c>
      <c r="D71" s="98"/>
      <c r="E71" s="290">
        <f>+E17/E30*100</f>
        <v>21.912968633321555</v>
      </c>
      <c r="F71" s="291">
        <f aca="true" t="shared" si="5" ref="F71:M71">+F17/F30*100</f>
        <v>22.55795816074681</v>
      </c>
      <c r="G71" s="290">
        <f t="shared" si="5"/>
        <v>19.59600122583986</v>
      </c>
      <c r="H71" s="290">
        <f t="shared" si="5"/>
        <v>17.51314469576591</v>
      </c>
      <c r="I71" s="290">
        <f t="shared" si="5"/>
        <v>27.893802398540945</v>
      </c>
      <c r="J71" s="290">
        <f t="shared" si="5"/>
        <v>118.80046136101498</v>
      </c>
      <c r="K71" s="290">
        <f t="shared" si="5"/>
        <v>155.46508172362556</v>
      </c>
      <c r="L71" s="290">
        <f t="shared" si="5"/>
        <v>117.37451737451738</v>
      </c>
      <c r="M71" s="292">
        <f t="shared" si="5"/>
        <v>187.3071324599709</v>
      </c>
    </row>
    <row r="72" spans="1:13" ht="13.5">
      <c r="A72" s="234"/>
      <c r="B72" s="100" t="s">
        <v>42</v>
      </c>
      <c r="C72" s="97" t="s">
        <v>169</v>
      </c>
      <c r="D72" s="98"/>
      <c r="E72" s="290">
        <f>+'損益計算書'!C8/'損益計算書'!C22*100</f>
        <v>122.09354778735693</v>
      </c>
      <c r="F72" s="291">
        <f>+'損益計算書'!D8/'損益計算書'!D22*100</f>
        <v>124.64680898394242</v>
      </c>
      <c r="G72" s="290">
        <f>+'損益計算書'!E8/'損益計算書'!E22*100</f>
        <v>110.19174169363846</v>
      </c>
      <c r="H72" s="290">
        <f>+'損益計算書'!F8/'損益計算書'!F22*100</f>
        <v>124.40109545961474</v>
      </c>
      <c r="I72" s="290">
        <f>+'損益計算書'!G8/'損益計算書'!G22*100</f>
        <v>107.3209979683673</v>
      </c>
      <c r="J72" s="290">
        <f>+'損益計算書'!H8/'損益計算書'!H22*100</f>
        <v>90.50522648083623</v>
      </c>
      <c r="K72" s="290">
        <f>+'損益計算書'!I8/'損益計算書'!I22*100</f>
        <v>96.63274690717061</v>
      </c>
      <c r="L72" s="290">
        <f>+'損益計算書'!J8/'損益計算書'!J22*100</f>
        <v>70.2127659574468</v>
      </c>
      <c r="M72" s="292">
        <f>+'損益計算書'!K8/'損益計算書'!K22*100</f>
        <v>94.91363349677525</v>
      </c>
    </row>
    <row r="73" spans="1:13" ht="13.5">
      <c r="A73" s="234"/>
      <c r="B73" s="100" t="s">
        <v>53</v>
      </c>
      <c r="C73" s="97" t="s">
        <v>54</v>
      </c>
      <c r="D73" s="98"/>
      <c r="E73" s="290">
        <f>+('損益計算書'!C9+'損益計算書'!C14)/('損益計算書'!C23+'損益計算書'!C34)*100</f>
        <v>122.90019795846978</v>
      </c>
      <c r="F73" s="291">
        <f>+('損益計算書'!D9+'損益計算書'!D14)/('損益計算書'!D23+'損益計算書'!D34)*100</f>
        <v>125.42502528618287</v>
      </c>
      <c r="G73" s="290">
        <f>+('損益計算書'!E9+'損益計算書'!E14)/('損益計算書'!E23+'損益計算書'!E34)*100</f>
        <v>111.02394509596894</v>
      </c>
      <c r="H73" s="290">
        <f>+('損益計算書'!F9+'損益計算書'!F14)/('損益計算書'!F23+'損益計算書'!F34)*100</f>
        <v>125.39962694170572</v>
      </c>
      <c r="I73" s="290">
        <f>+('損益計算書'!G9+'損益計算書'!G14)/('損益計算書'!G23+'損益計算書'!G34)*100</f>
        <v>107.78427984029557</v>
      </c>
      <c r="J73" s="290">
        <f>+('損益計算書'!H9+'損益計算書'!H14)/('損益計算書'!H23+'損益計算書'!H34)*100</f>
        <v>90.50522648083623</v>
      </c>
      <c r="K73" s="290">
        <f>+('損益計算書'!I9+'損益計算書'!I14)/('損益計算書'!I23+'損益計算書'!I34)*100</f>
        <v>97.1906843510824</v>
      </c>
      <c r="L73" s="290">
        <f>+('損益計算書'!J9+'損益計算書'!J14)/('損益計算書'!J23+'損益計算書'!J34)*100</f>
        <v>70.2127659574468</v>
      </c>
      <c r="M73" s="292">
        <f>+('損益計算書'!K9+'損益計算書'!K14)/('損益計算書'!K23+'損益計算書'!K34)*100</f>
        <v>95.65707724169042</v>
      </c>
    </row>
    <row r="74" spans="1:13" ht="13.5">
      <c r="A74" s="234"/>
      <c r="B74" s="100" t="s">
        <v>55</v>
      </c>
      <c r="C74" s="97" t="s">
        <v>56</v>
      </c>
      <c r="D74" s="98"/>
      <c r="E74" s="290">
        <f>+('損益計算書'!C9-'損益計算書'!C11)/('損益計算書'!C23-'損益計算書'!C26)*100</f>
        <v>64.0760684718147</v>
      </c>
      <c r="F74" s="291">
        <f>+('損益計算書'!D9-'損益計算書'!D11)/('損益計算書'!D23-'損益計算書'!D26)*100</f>
        <v>77.83887303849902</v>
      </c>
      <c r="G74" s="290">
        <f>+('損益計算書'!E9-'損益計算書'!E11)/('損益計算書'!E23-'損益計算書'!E26)*100</f>
        <v>34.80470208734739</v>
      </c>
      <c r="H74" s="290">
        <f>+('損益計算書'!F9-'損益計算書'!F11)/('損益計算書'!F23-'損益計算書'!F26)*100</f>
        <v>30.579952327871794</v>
      </c>
      <c r="I74" s="290">
        <f>+('損益計算書'!G9-'損益計算書'!G11)/('損益計算書'!G23-'損益計算書'!G26)*100</f>
        <v>30.055026366800757</v>
      </c>
      <c r="J74" s="290">
        <f>+('損益計算書'!H9-'損益計算書'!H11)/('損益計算書'!H23-'損益計算書'!H26)*100</f>
        <v>11.313868613138686</v>
      </c>
      <c r="K74" s="290">
        <f>+('損益計算書'!I9-'損益計算書'!I11)/('損益計算書'!I23-'損益計算書'!I26)*100</f>
        <v>84.74752950006254</v>
      </c>
      <c r="L74" s="290">
        <f>+('損益計算書'!J9-'損益計算書'!J11)/('損益計算書'!J23-'損益計算書'!J26)*100</f>
        <v>119.36936936936937</v>
      </c>
      <c r="M74" s="292">
        <f>+('損益計算書'!K9-'損益計算書'!K11)/('損益計算書'!K23-'損益計算書'!K26)*100</f>
        <v>62.63610080173881</v>
      </c>
    </row>
    <row r="75" spans="1:13" ht="13.5">
      <c r="A75" s="234"/>
      <c r="B75" s="101"/>
      <c r="C75" s="102" t="s">
        <v>57</v>
      </c>
      <c r="D75" s="103"/>
      <c r="E75" s="293">
        <f>+'資本的収支に関する調'!D29/'損益計算書'!C29*100</f>
        <v>3199.7313628313314</v>
      </c>
      <c r="F75" s="294">
        <f>+'資本的収支に関する調'!E29/'損益計算書'!D29*100</f>
        <v>2475.049753664081</v>
      </c>
      <c r="G75" s="293">
        <f>+'資本的収支に関する調'!F29/'損益計算書'!E29*100</f>
        <v>3313.745737021599</v>
      </c>
      <c r="H75" s="293">
        <f>+'資本的収支に関する調'!G29/'損益計算書'!F29*100</f>
        <v>10004.869513048694</v>
      </c>
      <c r="I75" s="293">
        <f>+'資本的収支に関する調'!H29/'損益計算書'!G29*100</f>
        <v>69384.72906403942</v>
      </c>
      <c r="J75" s="293" t="e">
        <f>+'資本的収支に関する調'!I29/'損益計算書'!H29*100</f>
        <v>#DIV/0!</v>
      </c>
      <c r="K75" s="293">
        <f>+'資本的収支に関する調'!J29/'損益計算書'!I29*100</f>
        <v>1649.5575221238937</v>
      </c>
      <c r="L75" s="293" t="e">
        <f>+'資本的収支に関する調'!K29/'損益計算書'!J29*100</f>
        <v>#DIV/0!</v>
      </c>
      <c r="M75" s="295" t="e">
        <f>+'資本的収支に関する調'!L29/'損益計算書'!K29*100</f>
        <v>#DIV/0!</v>
      </c>
    </row>
    <row r="76" ht="13.5">
      <c r="A76" s="234"/>
    </row>
    <row r="77" ht="13.5">
      <c r="A77" s="234"/>
    </row>
  </sheetData>
  <sheetProtection/>
  <autoFilter ref="A1:A77"/>
  <mergeCells count="9">
    <mergeCell ref="F5:M5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31496062992125984" right="0.31496062992125984" top="0.7874015748031497" bottom="0.3937007874015748" header="0.5118110236220472" footer="0.5118110236220472"/>
  <pageSetup fitToHeight="1" fitToWidth="1" horizontalDpi="300" verticalDpi="300" orientation="landscape" paperSize="9" scale="57" r:id="rId3"/>
  <headerFooter alignWithMargins="0">
    <oddHeader>&amp;C&amp;14法適第７表　下水道事業会計決算の状況</oddHeader>
    <oddFooter>&amp;C- &amp;P -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="85" zoomScaleNormal="85" zoomScaleSheetLayoutView="85" workbookViewId="0" topLeftCell="B2">
      <selection activeCell="B2" sqref="B2"/>
    </sheetView>
  </sheetViews>
  <sheetFormatPr defaultColWidth="8.796875" defaultRowHeight="13.5" customHeight="1"/>
  <cols>
    <col min="1" max="1" width="14" style="222" hidden="1" customWidth="1"/>
    <col min="2" max="2" width="2.59765625" style="231" customWidth="1"/>
    <col min="3" max="3" width="30.8984375" style="231" bestFit="1" customWidth="1"/>
    <col min="4" max="12" width="11.59765625" style="222" customWidth="1"/>
    <col min="13" max="16384" width="9" style="222" customWidth="1"/>
  </cols>
  <sheetData>
    <row r="1" spans="5:12" ht="13.5" customHeight="1" hidden="1">
      <c r="E1" s="222" t="s">
        <v>958</v>
      </c>
      <c r="F1" s="222" t="s">
        <v>613</v>
      </c>
      <c r="G1" s="222" t="s">
        <v>615</v>
      </c>
      <c r="H1" s="222" t="s">
        <v>617</v>
      </c>
      <c r="I1" s="222" t="s">
        <v>619</v>
      </c>
      <c r="J1" s="222" t="s">
        <v>621</v>
      </c>
      <c r="K1" s="222" t="s">
        <v>623</v>
      </c>
      <c r="L1" s="222" t="s">
        <v>625</v>
      </c>
    </row>
    <row r="2" s="231" customFormat="1" ht="13.5" customHeight="1">
      <c r="B2" s="231" t="s">
        <v>931</v>
      </c>
    </row>
    <row r="3" s="231" customFormat="1" ht="13.5" customHeight="1"/>
    <row r="4" spans="2:3" s="231" customFormat="1" ht="13.5" customHeight="1">
      <c r="B4" s="248" t="s">
        <v>95</v>
      </c>
      <c r="C4" s="248"/>
    </row>
    <row r="5" spans="2:12" ht="13.5" customHeight="1">
      <c r="B5" s="37"/>
      <c r="C5" s="8" t="s">
        <v>16</v>
      </c>
      <c r="D5" s="10"/>
      <c r="E5" s="317" t="s">
        <v>19</v>
      </c>
      <c r="F5" s="318"/>
      <c r="G5" s="318"/>
      <c r="H5" s="318"/>
      <c r="I5" s="318"/>
      <c r="J5" s="318"/>
      <c r="K5" s="318"/>
      <c r="L5" s="319"/>
    </row>
    <row r="6" spans="2:12" ht="12.75" customHeight="1">
      <c r="B6" s="39"/>
      <c r="C6" s="41"/>
      <c r="D6" s="11" t="s">
        <v>23</v>
      </c>
      <c r="E6" s="320" t="s">
        <v>626</v>
      </c>
      <c r="F6" s="320" t="s">
        <v>627</v>
      </c>
      <c r="G6" s="320" t="s">
        <v>628</v>
      </c>
      <c r="H6" s="320" t="s">
        <v>629</v>
      </c>
      <c r="I6" s="320" t="s">
        <v>630</v>
      </c>
      <c r="J6" s="320" t="s">
        <v>631</v>
      </c>
      <c r="K6" s="320" t="s">
        <v>632</v>
      </c>
      <c r="L6" s="320" t="s">
        <v>633</v>
      </c>
    </row>
    <row r="7" spans="2:12" ht="13.5" customHeight="1">
      <c r="B7" s="42" t="s">
        <v>17</v>
      </c>
      <c r="C7" s="44"/>
      <c r="D7" s="12"/>
      <c r="E7" s="321"/>
      <c r="F7" s="321"/>
      <c r="G7" s="321"/>
      <c r="H7" s="321"/>
      <c r="I7" s="321"/>
      <c r="J7" s="321"/>
      <c r="K7" s="321"/>
      <c r="L7" s="321"/>
    </row>
    <row r="8" spans="1:12" ht="13.5" customHeight="1">
      <c r="A8" s="222" t="s">
        <v>989</v>
      </c>
      <c r="B8" s="111"/>
      <c r="C8" s="108" t="s">
        <v>96</v>
      </c>
      <c r="D8" s="282">
        <f aca="true" t="shared" si="0" ref="D8:D45">SUM(E8:L8)</f>
        <v>924900</v>
      </c>
      <c r="E8" s="21">
        <f>INDEX('元データ'!$A$2:$I$354,MATCH('資本的収支に関する調'!$A8,'元データ'!$A$2:$A$354,0),MATCH('資本的収支に関する調'!E$1,'元データ'!$A$2:$I$2,0))</f>
        <v>684800</v>
      </c>
      <c r="F8" s="20">
        <f>INDEX('元データ'!$A$2:$I$354,MATCH('資本的収支に関する調'!$A8,'元データ'!$A$2:$A$354,0),MATCH('資本的収支に関する調'!F$1,'元データ'!$A$2:$I$2,0))</f>
        <v>89700</v>
      </c>
      <c r="G8" s="20">
        <f>INDEX('元データ'!$A$2:$I$354,MATCH('資本的収支に関する調'!$A8,'元データ'!$A$2:$A$354,0),MATCH('資本的収支に関する調'!G$1,'元データ'!$A$2:$I$2,0))</f>
        <v>118400</v>
      </c>
      <c r="H8" s="20">
        <f>INDEX('元データ'!$A$2:$I$354,MATCH('資本的収支に関する調'!$A8,'元データ'!$A$2:$A$354,0),MATCH('資本的収支に関する調'!H$1,'元データ'!$A$2:$I$2,0))</f>
        <v>12100</v>
      </c>
      <c r="I8" s="20">
        <f>INDEX('元データ'!$A$2:$I$354,MATCH('資本的収支に関する調'!$A8,'元データ'!$A$2:$A$354,0),MATCH('資本的収支に関する調'!I$1,'元データ'!$A$2:$I$2,0))</f>
        <v>0</v>
      </c>
      <c r="J8" s="20">
        <f>INDEX('元データ'!$A$2:$I$354,MATCH('資本的収支に関する調'!$A8,'元データ'!$A$2:$A$354,0),MATCH('資本的収支に関する調'!J$1,'元データ'!$A$2:$I$2,0))</f>
        <v>19900</v>
      </c>
      <c r="K8" s="20">
        <f>INDEX('元データ'!$A$2:$I$354,MATCH('資本的収支に関する調'!$A8,'元データ'!$A$2:$A$354,0),MATCH('資本的収支に関する調'!K$1,'元データ'!$A$2:$I$2,0))</f>
        <v>0</v>
      </c>
      <c r="L8" s="22">
        <f>INDEX('元データ'!$A$2:$I$354,MATCH('資本的収支に関する調'!$A8,'元データ'!$A$2:$A$354,0),MATCH('資本的収支に関する調'!L$1,'元データ'!$A$2:$I$2,0))</f>
        <v>0</v>
      </c>
    </row>
    <row r="9" spans="1:12" ht="13.5" customHeight="1">
      <c r="A9" s="222" t="s">
        <v>990</v>
      </c>
      <c r="B9" s="105"/>
      <c r="C9" s="114" t="s">
        <v>97</v>
      </c>
      <c r="D9" s="263">
        <f t="shared" si="0"/>
        <v>568100</v>
      </c>
      <c r="E9" s="15">
        <f>INDEX('元データ'!$A$2:$I$354,MATCH('資本的収支に関する調'!$A9,'元データ'!$A$2:$A$354,0),MATCH('資本的収支に関する調'!E$1,'元データ'!$A$2:$I$2,0))</f>
        <v>405400</v>
      </c>
      <c r="F9" s="14">
        <f>INDEX('元データ'!$A$2:$I$354,MATCH('資本的収支に関する調'!$A9,'元データ'!$A$2:$A$354,0),MATCH('資本的収支に関する調'!F$1,'元データ'!$A$2:$I$2,0))</f>
        <v>89700</v>
      </c>
      <c r="G9" s="14">
        <f>INDEX('元データ'!$A$2:$I$354,MATCH('資本的収支に関する調'!$A9,'元データ'!$A$2:$A$354,0),MATCH('資本的収支に関する調'!G$1,'元データ'!$A$2:$I$2,0))</f>
        <v>50500</v>
      </c>
      <c r="H9" s="14">
        <f>INDEX('元データ'!$A$2:$I$354,MATCH('資本的収支に関する調'!$A9,'元データ'!$A$2:$A$354,0),MATCH('資本的収支に関する調'!H$1,'元データ'!$A$2:$I$2,0))</f>
        <v>2600</v>
      </c>
      <c r="I9" s="14">
        <f>INDEX('元データ'!$A$2:$I$354,MATCH('資本的収支に関する調'!$A9,'元データ'!$A$2:$A$354,0),MATCH('資本的収支に関する調'!I$1,'元データ'!$A$2:$I$2,0))</f>
        <v>0</v>
      </c>
      <c r="J9" s="14">
        <f>INDEX('元データ'!$A$2:$I$354,MATCH('資本的収支に関する調'!$A9,'元データ'!$A$2:$A$354,0),MATCH('資本的収支に関する調'!J$1,'元データ'!$A$2:$I$2,0))</f>
        <v>19900</v>
      </c>
      <c r="K9" s="14">
        <f>INDEX('元データ'!$A$2:$I$354,MATCH('資本的収支に関する調'!$A9,'元データ'!$A$2:$A$354,0),MATCH('資本的収支に関する調'!K$1,'元データ'!$A$2:$I$2,0))</f>
        <v>0</v>
      </c>
      <c r="L9" s="16">
        <f>INDEX('元データ'!$A$2:$I$354,MATCH('資本的収支に関する調'!$A9,'元データ'!$A$2:$A$354,0),MATCH('資本的収支に関する調'!L$1,'元データ'!$A$2:$I$2,0))</f>
        <v>0</v>
      </c>
    </row>
    <row r="10" spans="1:12" ht="13.5" customHeight="1">
      <c r="A10" s="222" t="s">
        <v>991</v>
      </c>
      <c r="B10" s="110" t="s">
        <v>98</v>
      </c>
      <c r="C10" s="114" t="s">
        <v>82</v>
      </c>
      <c r="D10" s="263">
        <f t="shared" si="0"/>
        <v>356800</v>
      </c>
      <c r="E10" s="15">
        <f>INDEX('元データ'!$A$2:$I$354,MATCH('資本的収支に関する調'!$A10,'元データ'!$A$2:$A$354,0),MATCH('資本的収支に関する調'!E$1,'元データ'!$A$2:$I$2,0))</f>
        <v>279400</v>
      </c>
      <c r="F10" s="14">
        <f>INDEX('元データ'!$A$2:$I$354,MATCH('資本的収支に関する調'!$A10,'元データ'!$A$2:$A$354,0),MATCH('資本的収支に関する調'!F$1,'元データ'!$A$2:$I$2,0))</f>
        <v>0</v>
      </c>
      <c r="G10" s="14">
        <f>INDEX('元データ'!$A$2:$I$354,MATCH('資本的収支に関する調'!$A10,'元データ'!$A$2:$A$354,0),MATCH('資本的収支に関する調'!G$1,'元データ'!$A$2:$I$2,0))</f>
        <v>67900</v>
      </c>
      <c r="H10" s="14">
        <f>INDEX('元データ'!$A$2:$I$354,MATCH('資本的収支に関する調'!$A10,'元データ'!$A$2:$A$354,0),MATCH('資本的収支に関する調'!H$1,'元データ'!$A$2:$I$2,0))</f>
        <v>9500</v>
      </c>
      <c r="I10" s="14">
        <f>INDEX('元データ'!$A$2:$I$354,MATCH('資本的収支に関する調'!$A10,'元データ'!$A$2:$A$354,0),MATCH('資本的収支に関する調'!I$1,'元データ'!$A$2:$I$2,0))</f>
        <v>0</v>
      </c>
      <c r="J10" s="14">
        <f>INDEX('元データ'!$A$2:$I$354,MATCH('資本的収支に関する調'!$A10,'元データ'!$A$2:$A$354,0),MATCH('資本的収支に関する調'!J$1,'元データ'!$A$2:$I$2,0))</f>
        <v>0</v>
      </c>
      <c r="K10" s="14">
        <f>INDEX('元データ'!$A$2:$I$354,MATCH('資本的収支に関する調'!$A10,'元データ'!$A$2:$A$354,0),MATCH('資本的収支に関する調'!K$1,'元データ'!$A$2:$I$2,0))</f>
        <v>0</v>
      </c>
      <c r="L10" s="16">
        <f>INDEX('元データ'!$A$2:$I$354,MATCH('資本的収支に関する調'!$A10,'元データ'!$A$2:$A$354,0),MATCH('資本的収支に関する調'!L$1,'元データ'!$A$2:$I$2,0))</f>
        <v>0</v>
      </c>
    </row>
    <row r="11" spans="1:12" ht="13.5" customHeight="1">
      <c r="A11" s="222" t="s">
        <v>992</v>
      </c>
      <c r="B11" s="105"/>
      <c r="C11" s="108" t="s">
        <v>99</v>
      </c>
      <c r="D11" s="263">
        <f t="shared" si="0"/>
        <v>0</v>
      </c>
      <c r="E11" s="15">
        <f>INDEX('元データ'!$A$2:$I$354,MATCH('資本的収支に関する調'!$A11,'元データ'!$A$2:$A$354,0),MATCH('資本的収支に関する調'!E$1,'元データ'!$A$2:$I$2,0))</f>
        <v>0</v>
      </c>
      <c r="F11" s="14">
        <f>INDEX('元データ'!$A$2:$I$354,MATCH('資本的収支に関する調'!$A11,'元データ'!$A$2:$A$354,0),MATCH('資本的収支に関する調'!F$1,'元データ'!$A$2:$I$2,0))</f>
        <v>0</v>
      </c>
      <c r="G11" s="14">
        <f>INDEX('元データ'!$A$2:$I$354,MATCH('資本的収支に関する調'!$A11,'元データ'!$A$2:$A$354,0),MATCH('資本的収支に関する調'!G$1,'元データ'!$A$2:$I$2,0))</f>
        <v>0</v>
      </c>
      <c r="H11" s="14">
        <f>INDEX('元データ'!$A$2:$I$354,MATCH('資本的収支に関する調'!$A11,'元データ'!$A$2:$A$354,0),MATCH('資本的収支に関する調'!H$1,'元データ'!$A$2:$I$2,0))</f>
        <v>0</v>
      </c>
      <c r="I11" s="14">
        <f>INDEX('元データ'!$A$2:$I$354,MATCH('資本的収支に関する調'!$A11,'元データ'!$A$2:$A$354,0),MATCH('資本的収支に関する調'!I$1,'元データ'!$A$2:$I$2,0))</f>
        <v>0</v>
      </c>
      <c r="J11" s="14">
        <f>INDEX('元データ'!$A$2:$I$354,MATCH('資本的収支に関する調'!$A11,'元データ'!$A$2:$A$354,0),MATCH('資本的収支に関する調'!J$1,'元データ'!$A$2:$I$2,0))</f>
        <v>0</v>
      </c>
      <c r="K11" s="14">
        <f>INDEX('元データ'!$A$2:$I$354,MATCH('資本的収支に関する調'!$A11,'元データ'!$A$2:$A$354,0),MATCH('資本的収支に関する調'!K$1,'元データ'!$A$2:$I$2,0))</f>
        <v>0</v>
      </c>
      <c r="L11" s="16">
        <f>INDEX('元データ'!$A$2:$I$354,MATCH('資本的収支に関する調'!$A11,'元データ'!$A$2:$A$354,0),MATCH('資本的収支に関する調'!L$1,'元データ'!$A$2:$I$2,0))</f>
        <v>0</v>
      </c>
    </row>
    <row r="12" spans="1:12" ht="13.5" customHeight="1">
      <c r="A12" s="222" t="s">
        <v>993</v>
      </c>
      <c r="B12" s="104" t="s">
        <v>66</v>
      </c>
      <c r="C12" s="108" t="s">
        <v>100</v>
      </c>
      <c r="D12" s="263">
        <f t="shared" si="0"/>
        <v>0</v>
      </c>
      <c r="E12" s="15">
        <f>INDEX('元データ'!$A$2:$I$354,MATCH('資本的収支に関する調'!$A12,'元データ'!$A$2:$A$354,0),MATCH('資本的収支に関する調'!E$1,'元データ'!$A$2:$I$2,0))</f>
        <v>0</v>
      </c>
      <c r="F12" s="14">
        <f>INDEX('元データ'!$A$2:$I$354,MATCH('資本的収支に関する調'!$A12,'元データ'!$A$2:$A$354,0),MATCH('資本的収支に関する調'!F$1,'元データ'!$A$2:$I$2,0))</f>
        <v>0</v>
      </c>
      <c r="G12" s="14">
        <f>INDEX('元データ'!$A$2:$I$354,MATCH('資本的収支に関する調'!$A12,'元データ'!$A$2:$A$354,0),MATCH('資本的収支に関する調'!G$1,'元データ'!$A$2:$I$2,0))</f>
        <v>0</v>
      </c>
      <c r="H12" s="14">
        <f>INDEX('元データ'!$A$2:$I$354,MATCH('資本的収支に関する調'!$A12,'元データ'!$A$2:$A$354,0),MATCH('資本的収支に関する調'!H$1,'元データ'!$A$2:$I$2,0))</f>
        <v>0</v>
      </c>
      <c r="I12" s="14">
        <f>INDEX('元データ'!$A$2:$I$354,MATCH('資本的収支に関する調'!$A12,'元データ'!$A$2:$A$354,0),MATCH('資本的収支に関する調'!I$1,'元データ'!$A$2:$I$2,0))</f>
        <v>0</v>
      </c>
      <c r="J12" s="14">
        <f>INDEX('元データ'!$A$2:$I$354,MATCH('資本的収支に関する調'!$A12,'元データ'!$A$2:$A$354,0),MATCH('資本的収支に関する調'!J$1,'元データ'!$A$2:$I$2,0))</f>
        <v>0</v>
      </c>
      <c r="K12" s="14">
        <f>INDEX('元データ'!$A$2:$I$354,MATCH('資本的収支に関する調'!$A12,'元データ'!$A$2:$A$354,0),MATCH('資本的収支に関する調'!K$1,'元データ'!$A$2:$I$2,0))</f>
        <v>0</v>
      </c>
      <c r="L12" s="16">
        <f>INDEX('元データ'!$A$2:$I$354,MATCH('資本的収支に関する調'!$A12,'元データ'!$A$2:$A$354,0),MATCH('資本的収支に関する調'!L$1,'元データ'!$A$2:$I$2,0))</f>
        <v>0</v>
      </c>
    </row>
    <row r="13" spans="1:12" ht="13.5" customHeight="1">
      <c r="A13" s="222" t="s">
        <v>994</v>
      </c>
      <c r="B13" s="105"/>
      <c r="C13" s="108" t="s">
        <v>101</v>
      </c>
      <c r="D13" s="263">
        <f t="shared" si="0"/>
        <v>0</v>
      </c>
      <c r="E13" s="15">
        <f>INDEX('元データ'!$A$2:$I$354,MATCH('資本的収支に関する調'!$A13,'元データ'!$A$2:$A$354,0),MATCH('資本的収支に関する調'!E$1,'元データ'!$A$2:$I$2,0))</f>
        <v>0</v>
      </c>
      <c r="F13" s="14">
        <f>INDEX('元データ'!$A$2:$I$354,MATCH('資本的収支に関する調'!$A13,'元データ'!$A$2:$A$354,0),MATCH('資本的収支に関する調'!F$1,'元データ'!$A$2:$I$2,0))</f>
        <v>0</v>
      </c>
      <c r="G13" s="14">
        <f>INDEX('元データ'!$A$2:$I$354,MATCH('資本的収支に関する調'!$A13,'元データ'!$A$2:$A$354,0),MATCH('資本的収支に関する調'!G$1,'元データ'!$A$2:$I$2,0))</f>
        <v>0</v>
      </c>
      <c r="H13" s="14">
        <f>INDEX('元データ'!$A$2:$I$354,MATCH('資本的収支に関する調'!$A13,'元データ'!$A$2:$A$354,0),MATCH('資本的収支に関する調'!H$1,'元データ'!$A$2:$I$2,0))</f>
        <v>0</v>
      </c>
      <c r="I13" s="14">
        <f>INDEX('元データ'!$A$2:$I$354,MATCH('資本的収支に関する調'!$A13,'元データ'!$A$2:$A$354,0),MATCH('資本的収支に関する調'!I$1,'元データ'!$A$2:$I$2,0))</f>
        <v>0</v>
      </c>
      <c r="J13" s="14">
        <f>INDEX('元データ'!$A$2:$I$354,MATCH('資本的収支に関する調'!$A13,'元データ'!$A$2:$A$354,0),MATCH('資本的収支に関する調'!J$1,'元データ'!$A$2:$I$2,0))</f>
        <v>0</v>
      </c>
      <c r="K13" s="14">
        <f>INDEX('元データ'!$A$2:$I$354,MATCH('資本的収支に関する調'!$A13,'元データ'!$A$2:$A$354,0),MATCH('資本的収支に関する調'!K$1,'元データ'!$A$2:$I$2,0))</f>
        <v>0</v>
      </c>
      <c r="L13" s="16">
        <f>INDEX('元データ'!$A$2:$I$354,MATCH('資本的収支に関する調'!$A13,'元データ'!$A$2:$A$354,0),MATCH('資本的収支に関する調'!L$1,'元データ'!$A$2:$I$2,0))</f>
        <v>0</v>
      </c>
    </row>
    <row r="14" spans="1:12" ht="13.5" customHeight="1">
      <c r="A14" s="222" t="s">
        <v>995</v>
      </c>
      <c r="B14" s="104" t="s">
        <v>67</v>
      </c>
      <c r="C14" s="108" t="s">
        <v>102</v>
      </c>
      <c r="D14" s="263">
        <f t="shared" si="0"/>
        <v>961964</v>
      </c>
      <c r="E14" s="15">
        <f>INDEX('元データ'!$A$2:$I$354,MATCH('資本的収支に関する調'!$A14,'元データ'!$A$2:$A$354,0),MATCH('資本的収支に関する調'!E$1,'元データ'!$A$2:$I$2,0))</f>
        <v>679974</v>
      </c>
      <c r="F14" s="14">
        <f>INDEX('元データ'!$A$2:$I$354,MATCH('資本的収支に関する調'!$A14,'元データ'!$A$2:$A$354,0),MATCH('資本的収支に関する調'!F$1,'元データ'!$A$2:$I$2,0))</f>
        <v>14833</v>
      </c>
      <c r="G14" s="14">
        <f>INDEX('元データ'!$A$2:$I$354,MATCH('資本的収支に関する調'!$A14,'元データ'!$A$2:$A$354,0),MATCH('資本的収支に関する調'!G$1,'元データ'!$A$2:$I$2,0))</f>
        <v>265418</v>
      </c>
      <c r="H14" s="14">
        <f>INDEX('元データ'!$A$2:$I$354,MATCH('資本的収支に関する調'!$A14,'元データ'!$A$2:$A$354,0),MATCH('資本的収支に関する調'!H$1,'元データ'!$A$2:$I$2,0))</f>
        <v>1223</v>
      </c>
      <c r="I14" s="14">
        <f>INDEX('元データ'!$A$2:$I$354,MATCH('資本的収支に関する調'!$A14,'元データ'!$A$2:$A$354,0),MATCH('資本的収支に関する調'!I$1,'元データ'!$A$2:$I$2,0))</f>
        <v>284</v>
      </c>
      <c r="J14" s="14">
        <f>INDEX('元データ'!$A$2:$I$354,MATCH('資本的収支に関する調'!$A14,'元データ'!$A$2:$A$354,0),MATCH('資本的収支に関する調'!J$1,'元データ'!$A$2:$I$2,0))</f>
        <v>153</v>
      </c>
      <c r="K14" s="14">
        <f>INDEX('元データ'!$A$2:$I$354,MATCH('資本的収支に関する調'!$A14,'元データ'!$A$2:$A$354,0),MATCH('資本的収支に関する調'!K$1,'元データ'!$A$2:$I$2,0))</f>
        <v>79</v>
      </c>
      <c r="L14" s="16">
        <f>INDEX('元データ'!$A$2:$I$354,MATCH('資本的収支に関する調'!$A14,'元データ'!$A$2:$A$354,0),MATCH('資本的収支に関する調'!L$1,'元データ'!$A$2:$I$2,0))</f>
        <v>0</v>
      </c>
    </row>
    <row r="15" spans="1:12" ht="13.5" customHeight="1">
      <c r="A15" s="222" t="s">
        <v>996</v>
      </c>
      <c r="B15" s="105"/>
      <c r="C15" s="108" t="s">
        <v>103</v>
      </c>
      <c r="D15" s="263">
        <f t="shared" si="0"/>
        <v>0</v>
      </c>
      <c r="E15" s="15">
        <f>INDEX('元データ'!$A$2:$I$354,MATCH('資本的収支に関する調'!$A15,'元データ'!$A$2:$A$354,0),MATCH('資本的収支に関する調'!E$1,'元データ'!$A$2:$I$2,0))</f>
        <v>0</v>
      </c>
      <c r="F15" s="14">
        <f>INDEX('元データ'!$A$2:$I$354,MATCH('資本的収支に関する調'!$A15,'元データ'!$A$2:$A$354,0),MATCH('資本的収支に関する調'!F$1,'元データ'!$A$2:$I$2,0))</f>
        <v>0</v>
      </c>
      <c r="G15" s="14">
        <f>INDEX('元データ'!$A$2:$I$354,MATCH('資本的収支に関する調'!$A15,'元データ'!$A$2:$A$354,0),MATCH('資本的収支に関する調'!G$1,'元データ'!$A$2:$I$2,0))</f>
        <v>0</v>
      </c>
      <c r="H15" s="14">
        <f>INDEX('元データ'!$A$2:$I$354,MATCH('資本的収支に関する調'!$A15,'元データ'!$A$2:$A$354,0),MATCH('資本的収支に関する調'!H$1,'元データ'!$A$2:$I$2,0))</f>
        <v>0</v>
      </c>
      <c r="I15" s="14">
        <f>INDEX('元データ'!$A$2:$I$354,MATCH('資本的収支に関する調'!$A15,'元データ'!$A$2:$A$354,0),MATCH('資本的収支に関する調'!I$1,'元データ'!$A$2:$I$2,0))</f>
        <v>0</v>
      </c>
      <c r="J15" s="14">
        <f>INDEX('元データ'!$A$2:$I$354,MATCH('資本的収支に関する調'!$A15,'元データ'!$A$2:$A$354,0),MATCH('資本的収支に関する調'!J$1,'元データ'!$A$2:$I$2,0))</f>
        <v>0</v>
      </c>
      <c r="K15" s="14">
        <f>INDEX('元データ'!$A$2:$I$354,MATCH('資本的収支に関する調'!$A15,'元データ'!$A$2:$A$354,0),MATCH('資本的収支に関する調'!K$1,'元データ'!$A$2:$I$2,0))</f>
        <v>0</v>
      </c>
      <c r="L15" s="16">
        <f>INDEX('元データ'!$A$2:$I$354,MATCH('資本的収支に関する調'!$A15,'元データ'!$A$2:$A$354,0),MATCH('資本的収支に関する調'!L$1,'元データ'!$A$2:$I$2,0))</f>
        <v>0</v>
      </c>
    </row>
    <row r="16" spans="2:12" ht="13.5" customHeight="1">
      <c r="B16" s="104" t="s">
        <v>68</v>
      </c>
      <c r="C16" s="108" t="s">
        <v>104</v>
      </c>
      <c r="D16" s="263">
        <f t="shared" si="0"/>
        <v>286174</v>
      </c>
      <c r="E16" s="15">
        <f>SUM(E17:E18)</f>
        <v>202723</v>
      </c>
      <c r="F16" s="14">
        <f aca="true" t="shared" si="1" ref="F16:L16">SUM(F17:F18)</f>
        <v>83451</v>
      </c>
      <c r="G16" s="14">
        <f t="shared" si="1"/>
        <v>0</v>
      </c>
      <c r="H16" s="14">
        <f t="shared" si="1"/>
        <v>0</v>
      </c>
      <c r="I16" s="14">
        <f t="shared" si="1"/>
        <v>0</v>
      </c>
      <c r="J16" s="14">
        <f t="shared" si="1"/>
        <v>0</v>
      </c>
      <c r="K16" s="14">
        <f t="shared" si="1"/>
        <v>0</v>
      </c>
      <c r="L16" s="16">
        <f t="shared" si="1"/>
        <v>0</v>
      </c>
    </row>
    <row r="17" spans="1:12" s="283" customFormat="1" ht="13.5" customHeight="1" hidden="1">
      <c r="A17" s="283" t="s">
        <v>997</v>
      </c>
      <c r="B17" s="198"/>
      <c r="C17" s="199"/>
      <c r="D17" s="284">
        <f t="shared" si="0"/>
        <v>286174</v>
      </c>
      <c r="E17" s="220">
        <f>INDEX('元データ'!$A$2:$I$354,MATCH('資本的収支に関する調'!$A17,'元データ'!$A$2:$A$354,0),MATCH('資本的収支に関する調'!E$1,'元データ'!$A$2:$I$2,0))</f>
        <v>202723</v>
      </c>
      <c r="F17" s="200">
        <f>INDEX('元データ'!$A$2:$I$354,MATCH('資本的収支に関する調'!$A17,'元データ'!$A$2:$A$354,0),MATCH('資本的収支に関する調'!F$1,'元データ'!$A$2:$I$2,0))</f>
        <v>83451</v>
      </c>
      <c r="G17" s="200">
        <f>INDEX('元データ'!$A$2:$I$354,MATCH('資本的収支に関する調'!$A17,'元データ'!$A$2:$A$354,0),MATCH('資本的収支に関する調'!G$1,'元データ'!$A$2:$I$2,0))</f>
        <v>0</v>
      </c>
      <c r="H17" s="200">
        <f>INDEX('元データ'!$A$2:$I$354,MATCH('資本的収支に関する調'!$A17,'元データ'!$A$2:$A$354,0),MATCH('資本的収支に関する調'!H$1,'元データ'!$A$2:$I$2,0))</f>
        <v>0</v>
      </c>
      <c r="I17" s="200">
        <f>INDEX('元データ'!$A$2:$I$354,MATCH('資本的収支に関する調'!$A17,'元データ'!$A$2:$A$354,0),MATCH('資本的収支に関する調'!I$1,'元データ'!$A$2:$I$2,0))</f>
        <v>0</v>
      </c>
      <c r="J17" s="200">
        <f>INDEX('元データ'!$A$2:$I$354,MATCH('資本的収支に関する調'!$A17,'元データ'!$A$2:$A$354,0),MATCH('資本的収支に関する調'!J$1,'元データ'!$A$2:$I$2,0))</f>
        <v>0</v>
      </c>
      <c r="K17" s="200">
        <f>INDEX('元データ'!$A$2:$I$354,MATCH('資本的収支に関する調'!$A17,'元データ'!$A$2:$A$354,0),MATCH('資本的収支に関する調'!K$1,'元データ'!$A$2:$I$2,0))</f>
        <v>0</v>
      </c>
      <c r="L17" s="221">
        <f>INDEX('元データ'!$A$2:$I$354,MATCH('資本的収支に関する調'!$A17,'元データ'!$A$2:$A$354,0),MATCH('資本的収支に関する調'!L$1,'元データ'!$A$2:$I$2,0))</f>
        <v>0</v>
      </c>
    </row>
    <row r="18" spans="1:12" s="283" customFormat="1" ht="13.5" customHeight="1" hidden="1">
      <c r="A18" s="283" t="s">
        <v>998</v>
      </c>
      <c r="B18" s="198"/>
      <c r="C18" s="199"/>
      <c r="D18" s="284">
        <f t="shared" si="0"/>
        <v>0</v>
      </c>
      <c r="E18" s="220">
        <f>INDEX('元データ'!$A$2:$I$354,MATCH('資本的収支に関する調'!$A18,'元データ'!$A$2:$A$354,0),MATCH('資本的収支に関する調'!E$1,'元データ'!$A$2:$I$2,0))</f>
        <v>0</v>
      </c>
      <c r="F18" s="200">
        <f>INDEX('元データ'!$A$2:$I$354,MATCH('資本的収支に関する調'!$A18,'元データ'!$A$2:$A$354,0),MATCH('資本的収支に関する調'!F$1,'元データ'!$A$2:$I$2,0))</f>
        <v>0</v>
      </c>
      <c r="G18" s="200">
        <f>INDEX('元データ'!$A$2:$I$354,MATCH('資本的収支に関する調'!$A18,'元データ'!$A$2:$A$354,0),MATCH('資本的収支に関する調'!G$1,'元データ'!$A$2:$I$2,0))</f>
        <v>0</v>
      </c>
      <c r="H18" s="200">
        <f>INDEX('元データ'!$A$2:$I$354,MATCH('資本的収支に関する調'!$A18,'元データ'!$A$2:$A$354,0),MATCH('資本的収支に関する調'!H$1,'元データ'!$A$2:$I$2,0))</f>
        <v>0</v>
      </c>
      <c r="I18" s="200">
        <f>INDEX('元データ'!$A$2:$I$354,MATCH('資本的収支に関する調'!$A18,'元データ'!$A$2:$A$354,0),MATCH('資本的収支に関する調'!I$1,'元データ'!$A$2:$I$2,0))</f>
        <v>0</v>
      </c>
      <c r="J18" s="200">
        <f>INDEX('元データ'!$A$2:$I$354,MATCH('資本的収支に関する調'!$A18,'元データ'!$A$2:$A$354,0),MATCH('資本的収支に関する調'!J$1,'元データ'!$A$2:$I$2,0))</f>
        <v>0</v>
      </c>
      <c r="K18" s="200">
        <f>INDEX('元データ'!$A$2:$I$354,MATCH('資本的収支に関する調'!$A18,'元データ'!$A$2:$A$354,0),MATCH('資本的収支に関する調'!K$1,'元データ'!$A$2:$I$2,0))</f>
        <v>0</v>
      </c>
      <c r="L18" s="221">
        <f>INDEX('元データ'!$A$2:$I$354,MATCH('資本的収支に関する調'!$A18,'元データ'!$A$2:$A$354,0),MATCH('資本的収支に関する調'!L$1,'元データ'!$A$2:$I$2,0))</f>
        <v>0</v>
      </c>
    </row>
    <row r="19" spans="1:12" ht="13.5" customHeight="1">
      <c r="A19" s="222" t="s">
        <v>999</v>
      </c>
      <c r="B19" s="105"/>
      <c r="C19" s="108" t="s">
        <v>83</v>
      </c>
      <c r="D19" s="263">
        <f t="shared" si="0"/>
        <v>87224</v>
      </c>
      <c r="E19" s="15">
        <f>INDEX('元データ'!$A$2:$I$354,MATCH('資本的収支に関する調'!$A19,'元データ'!$A$2:$A$354,0),MATCH('資本的収支に関する調'!E$1,'元データ'!$A$2:$I$2,0))</f>
        <v>54863</v>
      </c>
      <c r="F19" s="14">
        <f>INDEX('元データ'!$A$2:$I$354,MATCH('資本的収支に関する調'!$A19,'元データ'!$A$2:$A$354,0),MATCH('資本的収支に関する調'!F$1,'元データ'!$A$2:$I$2,0))</f>
        <v>21584</v>
      </c>
      <c r="G19" s="14">
        <f>INDEX('元データ'!$A$2:$I$354,MATCH('資本的収支に関する調'!$A19,'元データ'!$A$2:$A$354,0),MATCH('資本的収支に関する調'!G$1,'元データ'!$A$2:$I$2,0))</f>
        <v>5098</v>
      </c>
      <c r="H19" s="14">
        <f>INDEX('元データ'!$A$2:$I$354,MATCH('資本的収支に関する調'!$A19,'元データ'!$A$2:$A$354,0),MATCH('資本的収支に関する調'!H$1,'元データ'!$A$2:$I$2,0))</f>
        <v>2001</v>
      </c>
      <c r="I19" s="14">
        <f>INDEX('元データ'!$A$2:$I$354,MATCH('資本的収支に関する調'!$A19,'元データ'!$A$2:$A$354,0),MATCH('資本的収支に関する調'!I$1,'元データ'!$A$2:$I$2,0))</f>
        <v>0</v>
      </c>
      <c r="J19" s="14">
        <f>INDEX('元データ'!$A$2:$I$354,MATCH('資本的収支に関する調'!$A19,'元データ'!$A$2:$A$354,0),MATCH('資本的収支に関する調'!J$1,'元データ'!$A$2:$I$2,0))</f>
        <v>3678</v>
      </c>
      <c r="K19" s="14">
        <f>INDEX('元データ'!$A$2:$I$354,MATCH('資本的収支に関する調'!$A19,'元データ'!$A$2:$A$354,0),MATCH('資本的収支に関する調'!K$1,'元データ'!$A$2:$I$2,0))</f>
        <v>0</v>
      </c>
      <c r="L19" s="16">
        <f>INDEX('元データ'!$A$2:$I$354,MATCH('資本的収支に関する調'!$A19,'元データ'!$A$2:$A$354,0),MATCH('資本的収支に関する調'!L$1,'元データ'!$A$2:$I$2,0))</f>
        <v>0</v>
      </c>
    </row>
    <row r="20" spans="1:12" ht="13.5" customHeight="1">
      <c r="A20" s="222" t="s">
        <v>1000</v>
      </c>
      <c r="B20" s="104" t="s">
        <v>32</v>
      </c>
      <c r="C20" s="108" t="s">
        <v>84</v>
      </c>
      <c r="D20" s="263">
        <f t="shared" si="0"/>
        <v>4046</v>
      </c>
      <c r="E20" s="15">
        <f>INDEX('元データ'!$A$2:$I$354,MATCH('資本的収支に関する調'!$A20,'元データ'!$A$2:$A$354,0),MATCH('資本的収支に関する調'!E$1,'元データ'!$A$2:$I$2,0))</f>
        <v>0</v>
      </c>
      <c r="F20" s="14">
        <f>INDEX('元データ'!$A$2:$I$354,MATCH('資本的収支に関する調'!$A20,'元データ'!$A$2:$A$354,0),MATCH('資本的収支に関する調'!F$1,'元データ'!$A$2:$I$2,0))</f>
        <v>0</v>
      </c>
      <c r="G20" s="14">
        <f>INDEX('元データ'!$A$2:$I$354,MATCH('資本的収支に関する調'!$A20,'元データ'!$A$2:$A$354,0),MATCH('資本的収支に関する調'!G$1,'元データ'!$A$2:$I$2,0))</f>
        <v>0</v>
      </c>
      <c r="H20" s="14">
        <f>INDEX('元データ'!$A$2:$I$354,MATCH('資本的収支に関する調'!$A20,'元データ'!$A$2:$A$354,0),MATCH('資本的収支に関する調'!H$1,'元データ'!$A$2:$I$2,0))</f>
        <v>76</v>
      </c>
      <c r="I20" s="14">
        <f>INDEX('元データ'!$A$2:$I$354,MATCH('資本的収支に関する調'!$A20,'元データ'!$A$2:$A$354,0),MATCH('資本的収支に関する調'!I$1,'元データ'!$A$2:$I$2,0))</f>
        <v>0</v>
      </c>
      <c r="J20" s="14">
        <f>INDEX('元データ'!$A$2:$I$354,MATCH('資本的収支に関する調'!$A20,'元データ'!$A$2:$A$354,0),MATCH('資本的収支に関する調'!J$1,'元データ'!$A$2:$I$2,0))</f>
        <v>3970</v>
      </c>
      <c r="K20" s="14">
        <f>INDEX('元データ'!$A$2:$I$354,MATCH('資本的収支に関する調'!$A20,'元データ'!$A$2:$A$354,0),MATCH('資本的収支に関する調'!K$1,'元データ'!$A$2:$I$2,0))</f>
        <v>0</v>
      </c>
      <c r="L20" s="16">
        <f>INDEX('元データ'!$A$2:$I$354,MATCH('資本的収支に関する調'!$A20,'元データ'!$A$2:$A$354,0),MATCH('資本的収支に関する調'!L$1,'元データ'!$A$2:$I$2,0))</f>
        <v>0</v>
      </c>
    </row>
    <row r="21" spans="1:12" ht="13.5" customHeight="1">
      <c r="A21" s="222" t="s">
        <v>1001</v>
      </c>
      <c r="B21" s="105"/>
      <c r="C21" s="108" t="s">
        <v>105</v>
      </c>
      <c r="D21" s="263">
        <f t="shared" si="0"/>
        <v>2264308</v>
      </c>
      <c r="E21" s="15">
        <f>INDEX('元データ'!$A$2:$I$354,MATCH('資本的収支に関する調'!$A21,'元データ'!$A$2:$A$354,0),MATCH('資本的収支に関する調'!E$1,'元データ'!$A$2:$I$2,0))</f>
        <v>1622360</v>
      </c>
      <c r="F21" s="14">
        <f>INDEX('元データ'!$A$2:$I$354,MATCH('資本的収支に関する調'!$A21,'元データ'!$A$2:$A$354,0),MATCH('資本的収支に関する調'!F$1,'元データ'!$A$2:$I$2,0))</f>
        <v>209568</v>
      </c>
      <c r="G21" s="14">
        <f>INDEX('元データ'!$A$2:$I$354,MATCH('資本的収支に関する調'!$A21,'元データ'!$A$2:$A$354,0),MATCH('資本的収支に関する調'!G$1,'元データ'!$A$2:$I$2,0))</f>
        <v>388916</v>
      </c>
      <c r="H21" s="14">
        <f>INDEX('元データ'!$A$2:$I$354,MATCH('資本的収支に関する調'!$A21,'元データ'!$A$2:$A$354,0),MATCH('資本的収支に関する調'!H$1,'元データ'!$A$2:$I$2,0))</f>
        <v>15400</v>
      </c>
      <c r="I21" s="14">
        <f>INDEX('元データ'!$A$2:$I$354,MATCH('資本的収支に関する調'!$A21,'元データ'!$A$2:$A$354,0),MATCH('資本的収支に関する調'!I$1,'元データ'!$A$2:$I$2,0))</f>
        <v>284</v>
      </c>
      <c r="J21" s="14">
        <f>INDEX('元データ'!$A$2:$I$354,MATCH('資本的収支に関する調'!$A21,'元データ'!$A$2:$A$354,0),MATCH('資本的収支に関する調'!J$1,'元データ'!$A$2:$I$2,0))</f>
        <v>27701</v>
      </c>
      <c r="K21" s="14">
        <f>INDEX('元データ'!$A$2:$I$354,MATCH('資本的収支に関する調'!$A21,'元データ'!$A$2:$A$354,0),MATCH('資本的収支に関する調'!K$1,'元データ'!$A$2:$I$2,0))</f>
        <v>79</v>
      </c>
      <c r="L21" s="16">
        <f>INDEX('元データ'!$A$2:$I$354,MATCH('資本的収支に関する調'!$A21,'元データ'!$A$2:$A$354,0),MATCH('資本的収支に関する調'!L$1,'元データ'!$A$2:$I$2,0))</f>
        <v>0</v>
      </c>
    </row>
    <row r="22" spans="1:12" ht="13.5" customHeight="1">
      <c r="A22" s="222" t="s">
        <v>1002</v>
      </c>
      <c r="B22" s="104" t="s">
        <v>69</v>
      </c>
      <c r="C22" s="108" t="s">
        <v>106</v>
      </c>
      <c r="D22" s="263">
        <f t="shared" si="0"/>
        <v>72344</v>
      </c>
      <c r="E22" s="15">
        <f>INDEX('元データ'!$A$2:$I$354,MATCH('資本的収支に関する調'!$A22,'元データ'!$A$2:$A$354,0),MATCH('資本的収支に関する調'!E$1,'元データ'!$A$2:$I$2,0))</f>
        <v>50634</v>
      </c>
      <c r="F22" s="14">
        <f>INDEX('元データ'!$A$2:$I$354,MATCH('資本的収支に関する調'!$A22,'元データ'!$A$2:$A$354,0),MATCH('資本的収支に関する調'!F$1,'元データ'!$A$2:$I$2,0))</f>
        <v>0</v>
      </c>
      <c r="G22" s="14">
        <f>INDEX('元データ'!$A$2:$I$354,MATCH('資本的収支に関する調'!$A22,'元データ'!$A$2:$A$354,0),MATCH('資本的収支に関する調'!G$1,'元データ'!$A$2:$I$2,0))</f>
        <v>21710</v>
      </c>
      <c r="H22" s="14">
        <f>INDEX('元データ'!$A$2:$I$354,MATCH('資本的収支に関する調'!$A22,'元データ'!$A$2:$A$354,0),MATCH('資本的収支に関する調'!H$1,'元データ'!$A$2:$I$2,0))</f>
        <v>0</v>
      </c>
      <c r="I22" s="14">
        <f>INDEX('元データ'!$A$2:$I$354,MATCH('資本的収支に関する調'!$A22,'元データ'!$A$2:$A$354,0),MATCH('資本的収支に関する調'!I$1,'元データ'!$A$2:$I$2,0))</f>
        <v>0</v>
      </c>
      <c r="J22" s="14">
        <f>INDEX('元データ'!$A$2:$I$354,MATCH('資本的収支に関する調'!$A22,'元データ'!$A$2:$A$354,0),MATCH('資本的収支に関する調'!J$1,'元データ'!$A$2:$I$2,0))</f>
        <v>0</v>
      </c>
      <c r="K22" s="14">
        <f>INDEX('元データ'!$A$2:$I$354,MATCH('資本的収支に関する調'!$A22,'元データ'!$A$2:$A$354,0),MATCH('資本的収支に関する調'!K$1,'元データ'!$A$2:$I$2,0))</f>
        <v>0</v>
      </c>
      <c r="L22" s="16">
        <f>INDEX('元データ'!$A$2:$I$354,MATCH('資本的収支に関する調'!$A22,'元データ'!$A$2:$A$354,0),MATCH('資本的収支に関する調'!L$1,'元データ'!$A$2:$I$2,0))</f>
        <v>0</v>
      </c>
    </row>
    <row r="23" spans="1:12" ht="13.5" customHeight="1">
      <c r="A23" s="222" t="s">
        <v>1003</v>
      </c>
      <c r="B23" s="105"/>
      <c r="C23" s="108" t="s">
        <v>107</v>
      </c>
      <c r="D23" s="263">
        <f t="shared" si="0"/>
        <v>0</v>
      </c>
      <c r="E23" s="15">
        <f>INDEX('元データ'!$A$2:$I$354,MATCH('資本的収支に関する調'!$A23,'元データ'!$A$2:$A$354,0),MATCH('資本的収支に関する調'!E$1,'元データ'!$A$2:$I$2,0))</f>
        <v>0</v>
      </c>
      <c r="F23" s="14">
        <f>INDEX('元データ'!$A$2:$I$354,MATCH('資本的収支に関する調'!$A23,'元データ'!$A$2:$A$354,0),MATCH('資本的収支に関する調'!F$1,'元データ'!$A$2:$I$2,0))</f>
        <v>0</v>
      </c>
      <c r="G23" s="14">
        <f>INDEX('元データ'!$A$2:$I$354,MATCH('資本的収支に関する調'!$A23,'元データ'!$A$2:$A$354,0),MATCH('資本的収支に関する調'!G$1,'元データ'!$A$2:$I$2,0))</f>
        <v>0</v>
      </c>
      <c r="H23" s="14">
        <f>INDEX('元データ'!$A$2:$I$354,MATCH('資本的収支に関する調'!$A23,'元データ'!$A$2:$A$354,0),MATCH('資本的収支に関する調'!H$1,'元データ'!$A$2:$I$2,0))</f>
        <v>0</v>
      </c>
      <c r="I23" s="14">
        <f>INDEX('元データ'!$A$2:$I$354,MATCH('資本的収支に関する調'!$A23,'元データ'!$A$2:$A$354,0),MATCH('資本的収支に関する調'!I$1,'元データ'!$A$2:$I$2,0))</f>
        <v>0</v>
      </c>
      <c r="J23" s="14">
        <f>INDEX('元データ'!$A$2:$I$354,MATCH('資本的収支に関する調'!$A23,'元データ'!$A$2:$A$354,0),MATCH('資本的収支に関する調'!J$1,'元データ'!$A$2:$I$2,0))</f>
        <v>0</v>
      </c>
      <c r="K23" s="14">
        <f>INDEX('元データ'!$A$2:$I$354,MATCH('資本的収支に関する調'!$A23,'元データ'!$A$2:$A$354,0),MATCH('資本的収支に関する調'!K$1,'元データ'!$A$2:$I$2,0))</f>
        <v>0</v>
      </c>
      <c r="L23" s="16">
        <f>INDEX('元データ'!$A$2:$I$354,MATCH('資本的収支に関する調'!$A23,'元データ'!$A$2:$A$354,0),MATCH('資本的収支に関する調'!L$1,'元データ'!$A$2:$I$2,0))</f>
        <v>0</v>
      </c>
    </row>
    <row r="24" spans="1:12" ht="13.5" customHeight="1">
      <c r="A24" s="222" t="s">
        <v>1004</v>
      </c>
      <c r="B24" s="112"/>
      <c r="C24" s="115" t="s">
        <v>108</v>
      </c>
      <c r="D24" s="268">
        <f t="shared" si="0"/>
        <v>2191964</v>
      </c>
      <c r="E24" s="31">
        <f>INDEX('元データ'!$A$2:$I$354,MATCH('資本的収支に関する調'!$A24,'元データ'!$A$2:$A$354,0),MATCH('資本的収支に関する調'!E$1,'元データ'!$A$2:$I$2,0))</f>
        <v>1571726</v>
      </c>
      <c r="F24" s="30">
        <f>INDEX('元データ'!$A$2:$I$354,MATCH('資本的収支に関する調'!$A24,'元データ'!$A$2:$A$354,0),MATCH('資本的収支に関する調'!F$1,'元データ'!$A$2:$I$2,0))</f>
        <v>209568</v>
      </c>
      <c r="G24" s="30">
        <f>INDEX('元データ'!$A$2:$I$354,MATCH('資本的収支に関する調'!$A24,'元データ'!$A$2:$A$354,0),MATCH('資本的収支に関する調'!G$1,'元データ'!$A$2:$I$2,0))</f>
        <v>367206</v>
      </c>
      <c r="H24" s="30">
        <f>INDEX('元データ'!$A$2:$I$354,MATCH('資本的収支に関する調'!$A24,'元データ'!$A$2:$A$354,0),MATCH('資本的収支に関する調'!H$1,'元データ'!$A$2:$I$2,0))</f>
        <v>15400</v>
      </c>
      <c r="I24" s="30">
        <f>INDEX('元データ'!$A$2:$I$354,MATCH('資本的収支に関する調'!$A24,'元データ'!$A$2:$A$354,0),MATCH('資本的収支に関する調'!I$1,'元データ'!$A$2:$I$2,0))</f>
        <v>284</v>
      </c>
      <c r="J24" s="30">
        <f>INDEX('元データ'!$A$2:$I$354,MATCH('資本的収支に関する調'!$A24,'元データ'!$A$2:$A$354,0),MATCH('資本的収支に関する調'!J$1,'元データ'!$A$2:$I$2,0))</f>
        <v>27701</v>
      </c>
      <c r="K24" s="30">
        <f>INDEX('元データ'!$A$2:$I$354,MATCH('資本的収支に関する調'!$A24,'元データ'!$A$2:$A$354,0),MATCH('資本的収支に関する調'!K$1,'元データ'!$A$2:$I$2,0))</f>
        <v>79</v>
      </c>
      <c r="L24" s="32">
        <f>INDEX('元データ'!$A$2:$I$354,MATCH('資本的収支に関する調'!$A24,'元データ'!$A$2:$A$354,0),MATCH('資本的収支に関する調'!L$1,'元データ'!$A$2:$I$2,0))</f>
        <v>0</v>
      </c>
    </row>
    <row r="25" spans="1:12" ht="13.5" customHeight="1">
      <c r="A25" s="222" t="s">
        <v>1005</v>
      </c>
      <c r="B25" s="110"/>
      <c r="C25" s="116" t="s">
        <v>109</v>
      </c>
      <c r="D25" s="269">
        <f t="shared" si="0"/>
        <v>1033707</v>
      </c>
      <c r="E25" s="15">
        <f>INDEX('元データ'!$A$2:$I$354,MATCH('資本的収支に関する調'!$A25,'元データ'!$A$2:$A$354,0),MATCH('資本的収支に関する調'!E$1,'元データ'!$A$2:$I$2,0))</f>
        <v>684878</v>
      </c>
      <c r="F25" s="14">
        <f>INDEX('元データ'!$A$2:$I$354,MATCH('資本的収支に関する調'!$A25,'元データ'!$A$2:$A$354,0),MATCH('資本的収支に関する調'!F$1,'元データ'!$A$2:$I$2,0))</f>
        <v>230246</v>
      </c>
      <c r="G25" s="14">
        <f>INDEX('元データ'!$A$2:$I$354,MATCH('資本的収支に関する調'!$A25,'元データ'!$A$2:$A$354,0),MATCH('資本的収支に関する調'!G$1,'元データ'!$A$2:$I$2,0))</f>
        <v>88276</v>
      </c>
      <c r="H25" s="14">
        <f>INDEX('元データ'!$A$2:$I$354,MATCH('資本的収支に関する調'!$A25,'元データ'!$A$2:$A$354,0),MATCH('資本的収支に関する調'!H$1,'元データ'!$A$2:$I$2,0))</f>
        <v>3690</v>
      </c>
      <c r="I25" s="14">
        <f>INDEX('元データ'!$A$2:$I$354,MATCH('資本的収支に関する調'!$A25,'元データ'!$A$2:$A$354,0),MATCH('資本的収支に関する調'!I$1,'元データ'!$A$2:$I$2,0))</f>
        <v>0</v>
      </c>
      <c r="J25" s="14">
        <f>INDEX('元データ'!$A$2:$I$354,MATCH('資本的収支に関する調'!$A25,'元データ'!$A$2:$A$354,0),MATCH('資本的収支に関する調'!J$1,'元データ'!$A$2:$I$2,0))</f>
        <v>26617</v>
      </c>
      <c r="K25" s="14">
        <f>INDEX('元データ'!$A$2:$I$354,MATCH('資本的収支に関する調'!$A25,'元データ'!$A$2:$A$354,0),MATCH('資本的収支に関する調'!K$1,'元データ'!$A$2:$I$2,0))</f>
        <v>0</v>
      </c>
      <c r="L25" s="16">
        <f>INDEX('元データ'!$A$2:$I$354,MATCH('資本的収支に関する調'!$A25,'元データ'!$A$2:$A$354,0),MATCH('資本的収支に関する調'!L$1,'元データ'!$A$2:$I$2,0))</f>
        <v>0</v>
      </c>
    </row>
    <row r="26" spans="1:12" ht="13.5" customHeight="1">
      <c r="A26" s="222" t="s">
        <v>1006</v>
      </c>
      <c r="B26" s="110"/>
      <c r="C26" s="114" t="s">
        <v>110</v>
      </c>
      <c r="D26" s="263">
        <f t="shared" si="0"/>
        <v>39609</v>
      </c>
      <c r="E26" s="15">
        <f>INDEX('元データ'!$A$2:$I$354,MATCH('資本的収支に関する調'!$A26,'元データ'!$A$2:$A$354,0),MATCH('資本的収支に関する調'!E$1,'元データ'!$A$2:$I$2,0))</f>
        <v>19804</v>
      </c>
      <c r="F26" s="14">
        <f>INDEX('元データ'!$A$2:$I$354,MATCH('資本的収支に関する調'!$A26,'元データ'!$A$2:$A$354,0),MATCH('資本的収支に関する調'!F$1,'元データ'!$A$2:$I$2,0))</f>
        <v>6603</v>
      </c>
      <c r="G26" s="14">
        <f>INDEX('元データ'!$A$2:$I$354,MATCH('資本的収支に関する調'!$A26,'元データ'!$A$2:$A$354,0),MATCH('資本的収支に関する調'!G$1,'元データ'!$A$2:$I$2,0))</f>
        <v>6603</v>
      </c>
      <c r="H26" s="14">
        <f>INDEX('元データ'!$A$2:$I$354,MATCH('資本的収支に関する調'!$A26,'元データ'!$A$2:$A$354,0),MATCH('資本的収支に関する調'!H$1,'元データ'!$A$2:$I$2,0))</f>
        <v>0</v>
      </c>
      <c r="I26" s="14">
        <f>INDEX('元データ'!$A$2:$I$354,MATCH('資本的収支に関する調'!$A26,'元データ'!$A$2:$A$354,0),MATCH('資本的収支に関する調'!I$1,'元データ'!$A$2:$I$2,0))</f>
        <v>0</v>
      </c>
      <c r="J26" s="14">
        <f>INDEX('元データ'!$A$2:$I$354,MATCH('資本的収支に関する調'!$A26,'元データ'!$A$2:$A$354,0),MATCH('資本的収支に関する調'!J$1,'元データ'!$A$2:$I$2,0))</f>
        <v>6599</v>
      </c>
      <c r="K26" s="14">
        <f>INDEX('元データ'!$A$2:$I$354,MATCH('資本的収支に関する調'!$A26,'元データ'!$A$2:$A$354,0),MATCH('資本的収支に関する調'!K$1,'元データ'!$A$2:$I$2,0))</f>
        <v>0</v>
      </c>
      <c r="L26" s="16">
        <f>INDEX('元データ'!$A$2:$I$354,MATCH('資本的収支に関する調'!$A26,'元データ'!$A$2:$A$354,0),MATCH('資本的収支に関する調'!L$1,'元データ'!$A$2:$I$2,0))</f>
        <v>0</v>
      </c>
    </row>
    <row r="27" spans="1:12" ht="13.5" customHeight="1">
      <c r="A27" s="222" t="s">
        <v>1007</v>
      </c>
      <c r="B27" s="110" t="s">
        <v>111</v>
      </c>
      <c r="C27" s="114" t="s">
        <v>112</v>
      </c>
      <c r="D27" s="263">
        <f t="shared" si="0"/>
        <v>0</v>
      </c>
      <c r="E27" s="15">
        <f>INDEX('元データ'!$A$2:$I$354,MATCH('資本的収支に関する調'!$A27,'元データ'!$A$2:$A$354,0),MATCH('資本的収支に関する調'!E$1,'元データ'!$A$2:$I$2,0))</f>
        <v>0</v>
      </c>
      <c r="F27" s="14">
        <f>INDEX('元データ'!$A$2:$I$354,MATCH('資本的収支に関する調'!$A27,'元データ'!$A$2:$A$354,0),MATCH('資本的収支に関する調'!F$1,'元データ'!$A$2:$I$2,0))</f>
        <v>0</v>
      </c>
      <c r="G27" s="14">
        <f>INDEX('元データ'!$A$2:$I$354,MATCH('資本的収支に関する調'!$A27,'元データ'!$A$2:$A$354,0),MATCH('資本的収支に関する調'!G$1,'元データ'!$A$2:$I$2,0))</f>
        <v>0</v>
      </c>
      <c r="H27" s="14">
        <f>INDEX('元データ'!$A$2:$I$354,MATCH('資本的収支に関する調'!$A27,'元データ'!$A$2:$A$354,0),MATCH('資本的収支に関する調'!H$1,'元データ'!$A$2:$I$2,0))</f>
        <v>0</v>
      </c>
      <c r="I27" s="14">
        <f>INDEX('元データ'!$A$2:$I$354,MATCH('資本的収支に関する調'!$A27,'元データ'!$A$2:$A$354,0),MATCH('資本的収支に関する調'!I$1,'元データ'!$A$2:$I$2,0))</f>
        <v>0</v>
      </c>
      <c r="J27" s="14">
        <f>INDEX('元データ'!$A$2:$I$354,MATCH('資本的収支に関する調'!$A27,'元データ'!$A$2:$A$354,0),MATCH('資本的収支に関する調'!J$1,'元データ'!$A$2:$I$2,0))</f>
        <v>0</v>
      </c>
      <c r="K27" s="14">
        <f>INDEX('元データ'!$A$2:$I$354,MATCH('資本的収支に関する調'!$A27,'元データ'!$A$2:$A$354,0),MATCH('資本的収支に関する調'!K$1,'元データ'!$A$2:$I$2,0))</f>
        <v>0</v>
      </c>
      <c r="L27" s="16">
        <f>INDEX('元データ'!$A$2:$I$354,MATCH('資本的収支に関する調'!$A27,'元データ'!$A$2:$A$354,0),MATCH('資本的収支に関する調'!L$1,'元データ'!$A$2:$I$2,0))</f>
        <v>0</v>
      </c>
    </row>
    <row r="28" spans="1:12" ht="13.5" customHeight="1">
      <c r="A28" s="222" t="s">
        <v>1008</v>
      </c>
      <c r="B28" s="104" t="s">
        <v>66</v>
      </c>
      <c r="C28" s="108" t="s">
        <v>113</v>
      </c>
      <c r="D28" s="263">
        <f t="shared" si="0"/>
        <v>5004619</v>
      </c>
      <c r="E28" s="15">
        <f>INDEX('元データ'!$A$2:$I$354,MATCH('資本的収支に関する調'!$A28,'元データ'!$A$2:$A$354,0),MATCH('資本的収支に関する調'!E$1,'元データ'!$A$2:$I$2,0))</f>
        <v>3489603</v>
      </c>
      <c r="F28" s="14">
        <f>INDEX('元データ'!$A$2:$I$354,MATCH('資本的収支に関する調'!$A28,'元データ'!$A$2:$A$354,0),MATCH('資本的収支に関する調'!F$1,'元データ'!$A$2:$I$2,0))</f>
        <v>349799</v>
      </c>
      <c r="G28" s="14">
        <f>INDEX('元データ'!$A$2:$I$354,MATCH('資本的収支に関する調'!$A28,'元データ'!$A$2:$A$354,0),MATCH('資本的収支に関する調'!G$1,'元データ'!$A$2:$I$2,0))</f>
        <v>1013247</v>
      </c>
      <c r="H28" s="14">
        <f>INDEX('元データ'!$A$2:$I$354,MATCH('資本的収支に関する調'!$A28,'元データ'!$A$2:$A$354,0),MATCH('資本的収支に関する調'!H$1,'元データ'!$A$2:$I$2,0))</f>
        <v>141561</v>
      </c>
      <c r="I28" s="14">
        <f>INDEX('元データ'!$A$2:$I$354,MATCH('資本的収支に関する調'!$A28,'元データ'!$A$2:$A$354,0),MATCH('資本的収支に関する調'!I$1,'元データ'!$A$2:$I$2,0))</f>
        <v>853</v>
      </c>
      <c r="J28" s="14">
        <f>INDEX('元データ'!$A$2:$I$354,MATCH('資本的収支に関する調'!$A28,'元データ'!$A$2:$A$354,0),MATCH('資本的収支に関する調'!J$1,'元データ'!$A$2:$I$2,0))</f>
        <v>9320</v>
      </c>
      <c r="K28" s="14">
        <f>INDEX('元データ'!$A$2:$I$354,MATCH('資本的収支に関する調'!$A28,'元データ'!$A$2:$A$354,0),MATCH('資本的収支に関する調'!K$1,'元データ'!$A$2:$I$2,0))</f>
        <v>236</v>
      </c>
      <c r="L28" s="16">
        <f>INDEX('元データ'!$A$2:$I$354,MATCH('資本的収支に関する調'!$A28,'元データ'!$A$2:$A$354,0),MATCH('資本的収支に関する調'!L$1,'元データ'!$A$2:$I$2,0))</f>
        <v>0</v>
      </c>
    </row>
    <row r="29" spans="1:12" ht="13.5" customHeight="1">
      <c r="A29" s="222" t="s">
        <v>1009</v>
      </c>
      <c r="B29" s="104" t="s">
        <v>67</v>
      </c>
      <c r="C29" s="114" t="s">
        <v>114</v>
      </c>
      <c r="D29" s="263">
        <f t="shared" si="0"/>
        <v>4299863</v>
      </c>
      <c r="E29" s="15">
        <f>INDEX('元データ'!$A$2:$I$354,MATCH('資本的収支に関する調'!$A29,'元データ'!$A$2:$A$354,0),MATCH('資本的収支に関する調'!E$1,'元データ'!$A$2:$I$2,0))</f>
        <v>2798217</v>
      </c>
      <c r="F29" s="14">
        <f>INDEX('元データ'!$A$2:$I$354,MATCH('資本的収支に関する調'!$A29,'元データ'!$A$2:$A$354,0),MATCH('資本的収支に関する調'!F$1,'元データ'!$A$2:$I$2,0))</f>
        <v>349799</v>
      </c>
      <c r="G29" s="14">
        <f>INDEX('元データ'!$A$2:$I$354,MATCH('資本的収支に関する調'!$A29,'元データ'!$A$2:$A$354,0),MATCH('資本的収支に関する調'!G$1,'元データ'!$A$2:$I$2,0))</f>
        <v>1000587</v>
      </c>
      <c r="H29" s="14">
        <f>INDEX('元データ'!$A$2:$I$354,MATCH('資本的収支に関する調'!$A29,'元データ'!$A$2:$A$354,0),MATCH('資本的収支に関する調'!H$1,'元データ'!$A$2:$I$2,0))</f>
        <v>140851</v>
      </c>
      <c r="I29" s="14">
        <f>INDEX('元データ'!$A$2:$I$354,MATCH('資本的収支に関する調'!$A29,'元データ'!$A$2:$A$354,0),MATCH('資本的収支に関する調'!I$1,'元データ'!$A$2:$I$2,0))</f>
        <v>853</v>
      </c>
      <c r="J29" s="14">
        <f>INDEX('元データ'!$A$2:$I$354,MATCH('資本的収支に関する調'!$A29,'元データ'!$A$2:$A$354,0),MATCH('資本的収支に関する調'!J$1,'元データ'!$A$2:$I$2,0))</f>
        <v>9320</v>
      </c>
      <c r="K29" s="14">
        <f>INDEX('元データ'!$A$2:$I$354,MATCH('資本的収支に関する調'!$A29,'元データ'!$A$2:$A$354,0),MATCH('資本的収支に関する調'!K$1,'元データ'!$A$2:$I$2,0))</f>
        <v>236</v>
      </c>
      <c r="L29" s="16">
        <f>INDEX('元データ'!$A$2:$I$354,MATCH('資本的収支に関する調'!$A29,'元データ'!$A$2:$A$354,0),MATCH('資本的収支に関する調'!L$1,'元データ'!$A$2:$I$2,0))</f>
        <v>0</v>
      </c>
    </row>
    <row r="30" spans="1:12" ht="13.5" customHeight="1">
      <c r="A30" s="222" t="s">
        <v>1010</v>
      </c>
      <c r="B30" s="104" t="s">
        <v>68</v>
      </c>
      <c r="C30" s="114" t="s">
        <v>82</v>
      </c>
      <c r="D30" s="263">
        <f t="shared" si="0"/>
        <v>704756</v>
      </c>
      <c r="E30" s="15">
        <f>INDEX('元データ'!$A$2:$I$354,MATCH('資本的収支に関する調'!$A30,'元データ'!$A$2:$A$354,0),MATCH('資本的収支に関する調'!E$1,'元データ'!$A$2:$I$2,0))</f>
        <v>691386</v>
      </c>
      <c r="F30" s="14">
        <f>INDEX('元データ'!$A$2:$I$354,MATCH('資本的収支に関する調'!$A30,'元データ'!$A$2:$A$354,0),MATCH('資本的収支に関する調'!F$1,'元データ'!$A$2:$I$2,0))</f>
        <v>0</v>
      </c>
      <c r="G30" s="14">
        <f>INDEX('元データ'!$A$2:$I$354,MATCH('資本的収支に関する調'!$A30,'元データ'!$A$2:$A$354,0),MATCH('資本的収支に関する調'!G$1,'元データ'!$A$2:$I$2,0))</f>
        <v>12660</v>
      </c>
      <c r="H30" s="14">
        <f>INDEX('元データ'!$A$2:$I$354,MATCH('資本的収支に関する調'!$A30,'元データ'!$A$2:$A$354,0),MATCH('資本的収支に関する調'!H$1,'元データ'!$A$2:$I$2,0))</f>
        <v>710</v>
      </c>
      <c r="I30" s="14">
        <f>INDEX('元データ'!$A$2:$I$354,MATCH('資本的収支に関する調'!$A30,'元データ'!$A$2:$A$354,0),MATCH('資本的収支に関する調'!I$1,'元データ'!$A$2:$I$2,0))</f>
        <v>0</v>
      </c>
      <c r="J30" s="14">
        <f>INDEX('元データ'!$A$2:$I$354,MATCH('資本的収支に関する調'!$A30,'元データ'!$A$2:$A$354,0),MATCH('資本的収支に関する調'!J$1,'元データ'!$A$2:$I$2,0))</f>
        <v>0</v>
      </c>
      <c r="K30" s="14">
        <f>INDEX('元データ'!$A$2:$I$354,MATCH('資本的収支に関する調'!$A30,'元データ'!$A$2:$A$354,0),MATCH('資本的収支に関する調'!K$1,'元データ'!$A$2:$I$2,0))</f>
        <v>0</v>
      </c>
      <c r="L30" s="16">
        <f>INDEX('元データ'!$A$2:$I$354,MATCH('資本的収支に関する調'!$A30,'元データ'!$A$2:$A$354,0),MATCH('資本的収支に関する調'!L$1,'元データ'!$A$2:$I$2,0))</f>
        <v>0</v>
      </c>
    </row>
    <row r="31" spans="1:12" ht="13.5" customHeight="1">
      <c r="A31" s="222" t="s">
        <v>1011</v>
      </c>
      <c r="B31" s="104" t="s">
        <v>70</v>
      </c>
      <c r="C31" s="108" t="s">
        <v>115</v>
      </c>
      <c r="D31" s="263">
        <f t="shared" si="0"/>
        <v>159746</v>
      </c>
      <c r="E31" s="15">
        <f>INDEX('元データ'!$A$2:$I$354,MATCH('資本的収支に関する調'!$A31,'元データ'!$A$2:$A$354,0),MATCH('資本的収支に関する調'!E$1,'元データ'!$A$2:$I$2,0))</f>
        <v>0</v>
      </c>
      <c r="F31" s="14">
        <f>INDEX('元データ'!$A$2:$I$354,MATCH('資本的収支に関する調'!$A31,'元データ'!$A$2:$A$354,0),MATCH('資本的収支に関する調'!F$1,'元データ'!$A$2:$I$2,0))</f>
        <v>0</v>
      </c>
      <c r="G31" s="14">
        <f>INDEX('元データ'!$A$2:$I$354,MATCH('資本的収支に関する調'!$A31,'元データ'!$A$2:$A$354,0),MATCH('資本的収支に関する調'!G$1,'元データ'!$A$2:$I$2,0))</f>
        <v>131863</v>
      </c>
      <c r="H31" s="14">
        <f>INDEX('元データ'!$A$2:$I$354,MATCH('資本的収支に関する調'!$A31,'元データ'!$A$2:$A$354,0),MATCH('資本的収支に関する調'!H$1,'元データ'!$A$2:$I$2,0))</f>
        <v>27883</v>
      </c>
      <c r="I31" s="14">
        <f>INDEX('元データ'!$A$2:$I$354,MATCH('資本的収支に関する調'!$A31,'元データ'!$A$2:$A$354,0),MATCH('資本的収支に関する調'!I$1,'元データ'!$A$2:$I$2,0))</f>
        <v>0</v>
      </c>
      <c r="J31" s="14">
        <f>INDEX('元データ'!$A$2:$I$354,MATCH('資本的収支に関する調'!$A31,'元データ'!$A$2:$A$354,0),MATCH('資本的収支に関する調'!J$1,'元データ'!$A$2:$I$2,0))</f>
        <v>0</v>
      </c>
      <c r="K31" s="14">
        <f>INDEX('元データ'!$A$2:$I$354,MATCH('資本的収支に関する調'!$A31,'元データ'!$A$2:$A$354,0),MATCH('資本的収支に関する調'!K$1,'元データ'!$A$2:$I$2,0))</f>
        <v>0</v>
      </c>
      <c r="L31" s="16">
        <f>INDEX('元データ'!$A$2:$I$354,MATCH('資本的収支に関する調'!$A31,'元データ'!$A$2:$A$354,0),MATCH('資本的収支に関する調'!L$1,'元データ'!$A$2:$I$2,0))</f>
        <v>0</v>
      </c>
    </row>
    <row r="32" spans="1:12" ht="13.5" customHeight="1">
      <c r="A32" s="222" t="s">
        <v>1012</v>
      </c>
      <c r="B32" s="104" t="s">
        <v>71</v>
      </c>
      <c r="C32" s="108" t="s">
        <v>116</v>
      </c>
      <c r="D32" s="263">
        <f t="shared" si="0"/>
        <v>0</v>
      </c>
      <c r="E32" s="15">
        <f>INDEX('元データ'!$A$2:$I$354,MATCH('資本的収支に関する調'!$A32,'元データ'!$A$2:$A$354,0),MATCH('資本的収支に関する調'!E$1,'元データ'!$A$2:$I$2,0))</f>
        <v>0</v>
      </c>
      <c r="F32" s="14">
        <f>INDEX('元データ'!$A$2:$I$354,MATCH('資本的収支に関する調'!$A32,'元データ'!$A$2:$A$354,0),MATCH('資本的収支に関する調'!F$1,'元データ'!$A$2:$I$2,0))</f>
        <v>0</v>
      </c>
      <c r="G32" s="14">
        <f>INDEX('元データ'!$A$2:$I$354,MATCH('資本的収支に関する調'!$A32,'元データ'!$A$2:$A$354,0),MATCH('資本的収支に関する調'!G$1,'元データ'!$A$2:$I$2,0))</f>
        <v>0</v>
      </c>
      <c r="H32" s="14">
        <f>INDEX('元データ'!$A$2:$I$354,MATCH('資本的収支に関する調'!$A32,'元データ'!$A$2:$A$354,0),MATCH('資本的収支に関する調'!H$1,'元データ'!$A$2:$I$2,0))</f>
        <v>0</v>
      </c>
      <c r="I32" s="14">
        <f>INDEX('元データ'!$A$2:$I$354,MATCH('資本的収支に関する調'!$A32,'元データ'!$A$2:$A$354,0),MATCH('資本的収支に関する調'!I$1,'元データ'!$A$2:$I$2,0))</f>
        <v>0</v>
      </c>
      <c r="J32" s="14">
        <f>INDEX('元データ'!$A$2:$I$354,MATCH('資本的収支に関する調'!$A32,'元データ'!$A$2:$A$354,0),MATCH('資本的収支に関する調'!J$1,'元データ'!$A$2:$I$2,0))</f>
        <v>0</v>
      </c>
      <c r="K32" s="14">
        <f>INDEX('元データ'!$A$2:$I$354,MATCH('資本的収支に関する調'!$A32,'元データ'!$A$2:$A$354,0),MATCH('資本的収支に関する調'!K$1,'元データ'!$A$2:$I$2,0))</f>
        <v>0</v>
      </c>
      <c r="L32" s="16">
        <f>INDEX('元データ'!$A$2:$I$354,MATCH('資本的収支に関する調'!$A32,'元データ'!$A$2:$A$354,0),MATCH('資本的収支に関する調'!L$1,'元データ'!$A$2:$I$2,0))</f>
        <v>0</v>
      </c>
    </row>
    <row r="33" spans="1:12" ht="13.5" customHeight="1">
      <c r="A33" s="222" t="s">
        <v>1013</v>
      </c>
      <c r="B33" s="104"/>
      <c r="C33" s="108" t="s">
        <v>85</v>
      </c>
      <c r="D33" s="263">
        <f t="shared" si="0"/>
        <v>0</v>
      </c>
      <c r="E33" s="15">
        <f>INDEX('元データ'!$A$2:$I$354,MATCH('資本的収支に関する調'!$A33,'元データ'!$A$2:$A$354,0),MATCH('資本的収支に関する調'!E$1,'元データ'!$A$2:$I$2,0))</f>
        <v>0</v>
      </c>
      <c r="F33" s="14">
        <f>INDEX('元データ'!$A$2:$I$354,MATCH('資本的収支に関する調'!$A33,'元データ'!$A$2:$A$354,0),MATCH('資本的収支に関する調'!F$1,'元データ'!$A$2:$I$2,0))</f>
        <v>0</v>
      </c>
      <c r="G33" s="14">
        <f>INDEX('元データ'!$A$2:$I$354,MATCH('資本的収支に関する調'!$A33,'元データ'!$A$2:$A$354,0),MATCH('資本的収支に関する調'!G$1,'元データ'!$A$2:$I$2,0))</f>
        <v>0</v>
      </c>
      <c r="H33" s="14">
        <f>INDEX('元データ'!$A$2:$I$354,MATCH('資本的収支に関する調'!$A33,'元データ'!$A$2:$A$354,0),MATCH('資本的収支に関する調'!H$1,'元データ'!$A$2:$I$2,0))</f>
        <v>0</v>
      </c>
      <c r="I33" s="14">
        <f>INDEX('元データ'!$A$2:$I$354,MATCH('資本的収支に関する調'!$A33,'元データ'!$A$2:$A$354,0),MATCH('資本的収支に関する調'!I$1,'元データ'!$A$2:$I$2,0))</f>
        <v>0</v>
      </c>
      <c r="J33" s="14">
        <f>INDEX('元データ'!$A$2:$I$354,MATCH('資本的収支に関する調'!$A33,'元データ'!$A$2:$A$354,0),MATCH('資本的収支に関する調'!J$1,'元データ'!$A$2:$I$2,0))</f>
        <v>0</v>
      </c>
      <c r="K33" s="14">
        <f>INDEX('元データ'!$A$2:$I$354,MATCH('資本的収支に関する調'!$A33,'元データ'!$A$2:$A$354,0),MATCH('資本的収支に関する調'!K$1,'元データ'!$A$2:$I$2,0))</f>
        <v>0</v>
      </c>
      <c r="L33" s="16">
        <f>INDEX('元データ'!$A$2:$I$354,MATCH('資本的収支に関する調'!$A33,'元データ'!$A$2:$A$354,0),MATCH('資本的収支に関する調'!L$1,'元データ'!$A$2:$I$2,0))</f>
        <v>0</v>
      </c>
    </row>
    <row r="34" spans="1:12" ht="13.5" customHeight="1">
      <c r="A34" s="222" t="s">
        <v>1014</v>
      </c>
      <c r="B34" s="104"/>
      <c r="C34" s="108" t="s">
        <v>117</v>
      </c>
      <c r="D34" s="263">
        <f t="shared" si="0"/>
        <v>6198072</v>
      </c>
      <c r="E34" s="15">
        <f>INDEX('元データ'!$A$2:$I$354,MATCH('資本的収支に関する調'!$A34,'元データ'!$A$2:$A$354,0),MATCH('資本的収支に関する調'!E$1,'元データ'!$A$2:$I$2,0))</f>
        <v>4174481</v>
      </c>
      <c r="F34" s="14">
        <f>INDEX('元データ'!$A$2:$I$354,MATCH('資本的収支に関する調'!$A34,'元データ'!$A$2:$A$354,0),MATCH('資本的収支に関する調'!F$1,'元データ'!$A$2:$I$2,0))</f>
        <v>580045</v>
      </c>
      <c r="G34" s="14">
        <f>INDEX('元データ'!$A$2:$I$354,MATCH('資本的収支に関する調'!$A34,'元データ'!$A$2:$A$354,0),MATCH('資本的収支に関する調'!G$1,'元データ'!$A$2:$I$2,0))</f>
        <v>1233386</v>
      </c>
      <c r="H34" s="14">
        <f>INDEX('元データ'!$A$2:$I$354,MATCH('資本的収支に関する調'!$A34,'元データ'!$A$2:$A$354,0),MATCH('資本的収支に関する調'!H$1,'元データ'!$A$2:$I$2,0))</f>
        <v>173134</v>
      </c>
      <c r="I34" s="14">
        <f>INDEX('元データ'!$A$2:$I$354,MATCH('資本的収支に関する調'!$A34,'元データ'!$A$2:$A$354,0),MATCH('資本的収支に関する調'!I$1,'元データ'!$A$2:$I$2,0))</f>
        <v>853</v>
      </c>
      <c r="J34" s="14">
        <f>INDEX('元データ'!$A$2:$I$354,MATCH('資本的収支に関する調'!$A34,'元データ'!$A$2:$A$354,0),MATCH('資本的収支に関する調'!J$1,'元データ'!$A$2:$I$2,0))</f>
        <v>35937</v>
      </c>
      <c r="K34" s="14">
        <f>INDEX('元データ'!$A$2:$I$354,MATCH('資本的収支に関する調'!$A34,'元データ'!$A$2:$A$354,0),MATCH('資本的収支に関する調'!K$1,'元データ'!$A$2:$I$2,0))</f>
        <v>236</v>
      </c>
      <c r="L34" s="16">
        <f>INDEX('元データ'!$A$2:$I$354,MATCH('資本的収支に関する調'!$A34,'元データ'!$A$2:$A$354,0),MATCH('資本的収支に関する調'!L$1,'元データ'!$A$2:$I$2,0))</f>
        <v>0</v>
      </c>
    </row>
    <row r="35" spans="1:12" ht="13.5" customHeight="1">
      <c r="A35" s="222" t="s">
        <v>1015</v>
      </c>
      <c r="B35" s="106" t="s">
        <v>118</v>
      </c>
      <c r="C35" s="109"/>
      <c r="D35" s="285">
        <f t="shared" si="0"/>
        <v>4006108</v>
      </c>
      <c r="E35" s="34">
        <f>INDEX('元データ'!$A$2:$I$354,MATCH('資本的収支に関する調'!$A35,'元データ'!$A$2:$A$354,0),MATCH('資本的収支に関する調'!E$1,'元データ'!$A$2:$I$2,0))</f>
        <v>2602755</v>
      </c>
      <c r="F35" s="33">
        <f>INDEX('元データ'!$A$2:$I$354,MATCH('資本的収支に関する調'!$A35,'元データ'!$A$2:$A$354,0),MATCH('資本的収支に関する調'!F$1,'元データ'!$A$2:$I$2,0))</f>
        <v>370477</v>
      </c>
      <c r="G35" s="33">
        <f>INDEX('元データ'!$A$2:$I$354,MATCH('資本的収支に関する調'!$A35,'元データ'!$A$2:$A$354,0),MATCH('資本的収支に関する調'!G$1,'元データ'!$A$2:$I$2,0))</f>
        <v>866180</v>
      </c>
      <c r="H35" s="33">
        <f>INDEX('元データ'!$A$2:$I$354,MATCH('資本的収支に関する調'!$A35,'元データ'!$A$2:$A$354,0),MATCH('資本的収支に関する調'!H$1,'元データ'!$A$2:$I$2,0))</f>
        <v>157734</v>
      </c>
      <c r="I35" s="33">
        <f>INDEX('元データ'!$A$2:$I$354,MATCH('資本的収支に関する調'!$A35,'元データ'!$A$2:$A$354,0),MATCH('資本的収支に関する調'!I$1,'元データ'!$A$2:$I$2,0))</f>
        <v>569</v>
      </c>
      <c r="J35" s="33">
        <f>INDEX('元データ'!$A$2:$I$354,MATCH('資本的収支に関する調'!$A35,'元データ'!$A$2:$A$354,0),MATCH('資本的収支に関する調'!J$1,'元データ'!$A$2:$I$2,0))</f>
        <v>8236</v>
      </c>
      <c r="K35" s="33">
        <f>INDEX('元データ'!$A$2:$I$354,MATCH('資本的収支に関する調'!$A35,'元データ'!$A$2:$A$354,0),MATCH('資本的収支に関する調'!K$1,'元データ'!$A$2:$I$2,0))</f>
        <v>157</v>
      </c>
      <c r="L35" s="35">
        <f>INDEX('元データ'!$A$2:$I$354,MATCH('資本的収支に関する調'!$A35,'元データ'!$A$2:$A$354,0),MATCH('資本的収支に関する調'!L$1,'元データ'!$A$2:$I$2,0))</f>
        <v>0</v>
      </c>
    </row>
    <row r="36" spans="1:12" ht="13.5" customHeight="1">
      <c r="A36" s="222" t="s">
        <v>1016</v>
      </c>
      <c r="B36" s="105"/>
      <c r="C36" s="108" t="s">
        <v>119</v>
      </c>
      <c r="D36" s="263">
        <f t="shared" si="0"/>
        <v>0</v>
      </c>
      <c r="E36" s="15">
        <f>INDEX('元データ'!$A$2:$I$354,MATCH('資本的収支に関する調'!$A36,'元データ'!$A$2:$A$354,0),MATCH('資本的収支に関する調'!E$1,'元データ'!$A$2:$I$2,0))</f>
        <v>0</v>
      </c>
      <c r="F36" s="14">
        <f>INDEX('元データ'!$A$2:$I$354,MATCH('資本的収支に関する調'!$A36,'元データ'!$A$2:$A$354,0),MATCH('資本的収支に関する調'!F$1,'元データ'!$A$2:$I$2,0))</f>
        <v>0</v>
      </c>
      <c r="G36" s="14">
        <f>INDEX('元データ'!$A$2:$I$354,MATCH('資本的収支に関する調'!$A36,'元データ'!$A$2:$A$354,0),MATCH('資本的収支に関する調'!G$1,'元データ'!$A$2:$I$2,0))</f>
        <v>0</v>
      </c>
      <c r="H36" s="14">
        <f>INDEX('元データ'!$A$2:$I$354,MATCH('資本的収支に関する調'!$A36,'元データ'!$A$2:$A$354,0),MATCH('資本的収支に関する調'!H$1,'元データ'!$A$2:$I$2,0))</f>
        <v>0</v>
      </c>
      <c r="I36" s="14">
        <f>INDEX('元データ'!$A$2:$I$354,MATCH('資本的収支に関する調'!$A36,'元データ'!$A$2:$A$354,0),MATCH('資本的収支に関する調'!I$1,'元データ'!$A$2:$I$2,0))</f>
        <v>0</v>
      </c>
      <c r="J36" s="14">
        <f>INDEX('元データ'!$A$2:$I$354,MATCH('資本的収支に関する調'!$A36,'元データ'!$A$2:$A$354,0),MATCH('資本的収支に関する調'!J$1,'元データ'!$A$2:$I$2,0))</f>
        <v>0</v>
      </c>
      <c r="K36" s="14">
        <f>INDEX('元データ'!$A$2:$I$354,MATCH('資本的収支に関する調'!$A36,'元データ'!$A$2:$A$354,0),MATCH('資本的収支に関する調'!K$1,'元データ'!$A$2:$I$2,0))</f>
        <v>0</v>
      </c>
      <c r="L36" s="16">
        <f>INDEX('元データ'!$A$2:$I$354,MATCH('資本的収支に関する調'!$A36,'元データ'!$A$2:$A$354,0),MATCH('資本的収支に関する調'!L$1,'元データ'!$A$2:$I$2,0))</f>
        <v>0</v>
      </c>
    </row>
    <row r="37" spans="1:12" ht="13.5" customHeight="1">
      <c r="A37" s="222" t="s">
        <v>1017</v>
      </c>
      <c r="B37" s="110" t="s">
        <v>120</v>
      </c>
      <c r="C37" s="108" t="s">
        <v>121</v>
      </c>
      <c r="D37" s="263">
        <f t="shared" si="0"/>
        <v>2129626</v>
      </c>
      <c r="E37" s="15">
        <f>INDEX('元データ'!$A$2:$I$354,MATCH('資本的収支に関する調'!$A37,'元データ'!$A$2:$A$354,0),MATCH('資本的収支に関する調'!E$1,'元データ'!$A$2:$I$2,0))</f>
        <v>1464614</v>
      </c>
      <c r="F37" s="14">
        <f>INDEX('元データ'!$A$2:$I$354,MATCH('資本的収支に関する調'!$A37,'元データ'!$A$2:$A$354,0),MATCH('資本的収支に関する調'!F$1,'元データ'!$A$2:$I$2,0))</f>
        <v>204083</v>
      </c>
      <c r="G37" s="14">
        <f>INDEX('元データ'!$A$2:$I$354,MATCH('資本的収支に関する調'!$A37,'元データ'!$A$2:$A$354,0),MATCH('資本的収支に関する調'!G$1,'元データ'!$A$2:$I$2,0))</f>
        <v>452693</v>
      </c>
      <c r="H37" s="14">
        <f>INDEX('元データ'!$A$2:$I$354,MATCH('資本的収支に関する調'!$A37,'元データ'!$A$2:$A$354,0),MATCH('資本的収支に関する調'!H$1,'元データ'!$A$2:$I$2,0))</f>
        <v>0</v>
      </c>
      <c r="I37" s="14">
        <f>INDEX('元データ'!$A$2:$I$354,MATCH('資本的収支に関する調'!$A37,'元データ'!$A$2:$A$354,0),MATCH('資本的収支に関する調'!I$1,'元データ'!$A$2:$I$2,0))</f>
        <v>0</v>
      </c>
      <c r="J37" s="14">
        <f>INDEX('元データ'!$A$2:$I$354,MATCH('資本的収支に関する調'!$A37,'元データ'!$A$2:$A$354,0),MATCH('資本的収支に関する調'!J$1,'元データ'!$A$2:$I$2,0))</f>
        <v>8236</v>
      </c>
      <c r="K37" s="14">
        <f>INDEX('元データ'!$A$2:$I$354,MATCH('資本的収支に関する調'!$A37,'元データ'!$A$2:$A$354,0),MATCH('資本的収支に関する調'!K$1,'元データ'!$A$2:$I$2,0))</f>
        <v>0</v>
      </c>
      <c r="L37" s="16">
        <f>INDEX('元データ'!$A$2:$I$354,MATCH('資本的収支に関する調'!$A37,'元データ'!$A$2:$A$354,0),MATCH('資本的収支に関する調'!L$1,'元データ'!$A$2:$I$2,0))</f>
        <v>0</v>
      </c>
    </row>
    <row r="38" spans="1:12" ht="13.5" customHeight="1">
      <c r="A38" s="222" t="s">
        <v>1018</v>
      </c>
      <c r="B38" s="104" t="s">
        <v>72</v>
      </c>
      <c r="C38" s="108" t="s">
        <v>122</v>
      </c>
      <c r="D38" s="263">
        <f t="shared" si="0"/>
        <v>122809</v>
      </c>
      <c r="E38" s="15">
        <f>INDEX('元データ'!$A$2:$I$354,MATCH('資本的収支に関する調'!$A38,'元データ'!$A$2:$A$354,0),MATCH('資本的収支に関する調'!E$1,'元データ'!$A$2:$I$2,0))</f>
        <v>0</v>
      </c>
      <c r="F38" s="14">
        <f>INDEX('元データ'!$A$2:$I$354,MATCH('資本的収支に関する調'!$A38,'元データ'!$A$2:$A$354,0),MATCH('資本的収支に関する調'!F$1,'元データ'!$A$2:$I$2,0))</f>
        <v>0</v>
      </c>
      <c r="G38" s="14">
        <f>INDEX('元データ'!$A$2:$I$354,MATCH('資本的収支に関する調'!$A38,'元データ'!$A$2:$A$354,0),MATCH('資本的収支に関する調'!G$1,'元データ'!$A$2:$I$2,0))</f>
        <v>0</v>
      </c>
      <c r="H38" s="14">
        <f>INDEX('元データ'!$A$2:$I$354,MATCH('資本的収支に関する調'!$A38,'元データ'!$A$2:$A$354,0),MATCH('資本的収支に関する調'!H$1,'元データ'!$A$2:$I$2,0))</f>
        <v>122809</v>
      </c>
      <c r="I38" s="14">
        <f>INDEX('元データ'!$A$2:$I$354,MATCH('資本的収支に関する調'!$A38,'元データ'!$A$2:$A$354,0),MATCH('資本的収支に関する調'!I$1,'元データ'!$A$2:$I$2,0))</f>
        <v>0</v>
      </c>
      <c r="J38" s="14">
        <f>INDEX('元データ'!$A$2:$I$354,MATCH('資本的収支に関する調'!$A38,'元データ'!$A$2:$A$354,0),MATCH('資本的収支に関する調'!J$1,'元データ'!$A$2:$I$2,0))</f>
        <v>0</v>
      </c>
      <c r="K38" s="14">
        <f>INDEX('元データ'!$A$2:$I$354,MATCH('資本的収支に関する調'!$A38,'元データ'!$A$2:$A$354,0),MATCH('資本的収支に関する調'!K$1,'元データ'!$A$2:$I$2,0))</f>
        <v>0</v>
      </c>
      <c r="L38" s="16">
        <f>INDEX('元データ'!$A$2:$I$354,MATCH('資本的収支に関する調'!$A38,'元データ'!$A$2:$A$354,0),MATCH('資本的収支に関する調'!L$1,'元データ'!$A$2:$I$2,0))</f>
        <v>0</v>
      </c>
    </row>
    <row r="39" spans="1:12" ht="13.5" customHeight="1">
      <c r="A39" s="222" t="s">
        <v>1019</v>
      </c>
      <c r="B39" s="104" t="s">
        <v>73</v>
      </c>
      <c r="C39" s="108" t="s">
        <v>123</v>
      </c>
      <c r="D39" s="263">
        <f t="shared" si="0"/>
        <v>1403685</v>
      </c>
      <c r="E39" s="15">
        <f>INDEX('元データ'!$A$2:$I$354,MATCH('資本的収支に関する調'!$A39,'元データ'!$A$2:$A$354,0),MATCH('資本的収支に関する調'!E$1,'元データ'!$A$2:$I$2,0))</f>
        <v>957719</v>
      </c>
      <c r="F39" s="14">
        <f>INDEX('元データ'!$A$2:$I$354,MATCH('資本的収支に関する調'!$A39,'元データ'!$A$2:$A$354,0),MATCH('資本的収支に関する調'!F$1,'元データ'!$A$2:$I$2,0))</f>
        <v>68079</v>
      </c>
      <c r="G39" s="14">
        <f>INDEX('元データ'!$A$2:$I$354,MATCH('資本的収支に関する調'!$A39,'元データ'!$A$2:$A$354,0),MATCH('資本的収支に関する調'!G$1,'元データ'!$A$2:$I$2,0))</f>
        <v>377887</v>
      </c>
      <c r="H39" s="14">
        <f>INDEX('元データ'!$A$2:$I$354,MATCH('資本的収支に関する調'!$A39,'元データ'!$A$2:$A$354,0),MATCH('資本的収支に関する調'!H$1,'元データ'!$A$2:$I$2,0))</f>
        <v>0</v>
      </c>
      <c r="I39" s="14">
        <f>INDEX('元データ'!$A$2:$I$354,MATCH('資本的収支に関する調'!$A39,'元データ'!$A$2:$A$354,0),MATCH('資本的収支に関する調'!I$1,'元データ'!$A$2:$I$2,0))</f>
        <v>0</v>
      </c>
      <c r="J39" s="14">
        <f>INDEX('元データ'!$A$2:$I$354,MATCH('資本的収支に関する調'!$A39,'元データ'!$A$2:$A$354,0),MATCH('資本的収支に関する調'!J$1,'元データ'!$A$2:$I$2,0))</f>
        <v>0</v>
      </c>
      <c r="K39" s="14">
        <f>INDEX('元データ'!$A$2:$I$354,MATCH('資本的収支に関する調'!$A39,'元データ'!$A$2:$A$354,0),MATCH('資本的収支に関する調'!K$1,'元データ'!$A$2:$I$2,0))</f>
        <v>0</v>
      </c>
      <c r="L39" s="16">
        <f>INDEX('元データ'!$A$2:$I$354,MATCH('資本的収支に関する調'!$A39,'元データ'!$A$2:$A$354,0),MATCH('資本的収支に関する調'!L$1,'元データ'!$A$2:$I$2,0))</f>
        <v>0</v>
      </c>
    </row>
    <row r="40" spans="1:12" ht="13.5" customHeight="1">
      <c r="A40" s="222" t="s">
        <v>1020</v>
      </c>
      <c r="B40" s="104" t="s">
        <v>74</v>
      </c>
      <c r="C40" s="108" t="s">
        <v>124</v>
      </c>
      <c r="D40" s="263">
        <f t="shared" si="0"/>
        <v>0</v>
      </c>
      <c r="E40" s="15">
        <f>INDEX('元データ'!$A$2:$I$354,MATCH('資本的収支に関する調'!$A40,'元データ'!$A$2:$A$354,0),MATCH('資本的収支に関する調'!E$1,'元データ'!$A$2:$I$2,0))</f>
        <v>0</v>
      </c>
      <c r="F40" s="14">
        <f>INDEX('元データ'!$A$2:$I$354,MATCH('資本的収支に関する調'!$A40,'元データ'!$A$2:$A$354,0),MATCH('資本的収支に関する調'!F$1,'元データ'!$A$2:$I$2,0))</f>
        <v>0</v>
      </c>
      <c r="G40" s="14">
        <f>INDEX('元データ'!$A$2:$I$354,MATCH('資本的収支に関する調'!$A40,'元データ'!$A$2:$A$354,0),MATCH('資本的収支に関する調'!G$1,'元データ'!$A$2:$I$2,0))</f>
        <v>0</v>
      </c>
      <c r="H40" s="14">
        <f>INDEX('元データ'!$A$2:$I$354,MATCH('資本的収支に関する調'!$A40,'元データ'!$A$2:$A$354,0),MATCH('資本的収支に関する調'!H$1,'元データ'!$A$2:$I$2,0))</f>
        <v>0</v>
      </c>
      <c r="I40" s="14">
        <f>INDEX('元データ'!$A$2:$I$354,MATCH('資本的収支に関する調'!$A40,'元データ'!$A$2:$A$354,0),MATCH('資本的収支に関する調'!I$1,'元データ'!$A$2:$I$2,0))</f>
        <v>0</v>
      </c>
      <c r="J40" s="14">
        <f>INDEX('元データ'!$A$2:$I$354,MATCH('資本的収支に関する調'!$A40,'元データ'!$A$2:$A$354,0),MATCH('資本的収支に関する調'!J$1,'元データ'!$A$2:$I$2,0))</f>
        <v>0</v>
      </c>
      <c r="K40" s="14">
        <f>INDEX('元データ'!$A$2:$I$354,MATCH('資本的収支に関する調'!$A40,'元データ'!$A$2:$A$354,0),MATCH('資本的収支に関する調'!K$1,'元データ'!$A$2:$I$2,0))</f>
        <v>0</v>
      </c>
      <c r="L40" s="16">
        <f>INDEX('元データ'!$A$2:$I$354,MATCH('資本的収支に関する調'!$A40,'元データ'!$A$2:$A$354,0),MATCH('資本的収支に関する調'!L$1,'元データ'!$A$2:$I$2,0))</f>
        <v>0</v>
      </c>
    </row>
    <row r="41" spans="1:12" ht="13.5" customHeight="1">
      <c r="A41" s="222" t="s">
        <v>1021</v>
      </c>
      <c r="B41" s="104" t="s">
        <v>52</v>
      </c>
      <c r="C41" s="108" t="s">
        <v>125</v>
      </c>
      <c r="D41" s="263">
        <f t="shared" si="0"/>
        <v>0</v>
      </c>
      <c r="E41" s="15">
        <f>INDEX('元データ'!$A$2:$I$354,MATCH('資本的収支に関する調'!$A41,'元データ'!$A$2:$A$354,0),MATCH('資本的収支に関する調'!E$1,'元データ'!$A$2:$I$2,0))</f>
        <v>0</v>
      </c>
      <c r="F41" s="14">
        <f>INDEX('元データ'!$A$2:$I$354,MATCH('資本的収支に関する調'!$A41,'元データ'!$A$2:$A$354,0),MATCH('資本的収支に関する調'!F$1,'元データ'!$A$2:$I$2,0))</f>
        <v>0</v>
      </c>
      <c r="G41" s="14">
        <f>INDEX('元データ'!$A$2:$I$354,MATCH('資本的収支に関する調'!$A41,'元データ'!$A$2:$A$354,0),MATCH('資本的収支に関する調'!G$1,'元データ'!$A$2:$I$2,0))</f>
        <v>0</v>
      </c>
      <c r="H41" s="14">
        <f>INDEX('元データ'!$A$2:$I$354,MATCH('資本的収支に関する調'!$A41,'元データ'!$A$2:$A$354,0),MATCH('資本的収支に関する調'!H$1,'元データ'!$A$2:$I$2,0))</f>
        <v>0</v>
      </c>
      <c r="I41" s="14">
        <f>INDEX('元データ'!$A$2:$I$354,MATCH('資本的収支に関する調'!$A41,'元データ'!$A$2:$A$354,0),MATCH('資本的収支に関する調'!I$1,'元データ'!$A$2:$I$2,0))</f>
        <v>0</v>
      </c>
      <c r="J41" s="14">
        <f>INDEX('元データ'!$A$2:$I$354,MATCH('資本的収支に関する調'!$A41,'元データ'!$A$2:$A$354,0),MATCH('資本的収支に関する調'!J$1,'元データ'!$A$2:$I$2,0))</f>
        <v>0</v>
      </c>
      <c r="K41" s="14">
        <f>INDEX('元データ'!$A$2:$I$354,MATCH('資本的収支に関する調'!$A41,'元データ'!$A$2:$A$354,0),MATCH('資本的収支に関する調'!K$1,'元データ'!$A$2:$I$2,0))</f>
        <v>0</v>
      </c>
      <c r="L41" s="16">
        <f>INDEX('元データ'!$A$2:$I$354,MATCH('資本的収支に関する調'!$A41,'元データ'!$A$2:$A$354,0),MATCH('資本的収支に関する調'!L$1,'元データ'!$A$2:$I$2,0))</f>
        <v>0</v>
      </c>
    </row>
    <row r="42" spans="1:12" ht="13.5" customHeight="1">
      <c r="A42" s="222" t="s">
        <v>1022</v>
      </c>
      <c r="B42" s="104" t="s">
        <v>75</v>
      </c>
      <c r="C42" s="108" t="s">
        <v>126</v>
      </c>
      <c r="D42" s="263">
        <f t="shared" si="0"/>
        <v>190444</v>
      </c>
      <c r="E42" s="15">
        <f>INDEX('元データ'!$A$2:$I$354,MATCH('資本的収支に関する調'!$A42,'元データ'!$A$2:$A$354,0),MATCH('資本的収支に関する調'!E$1,'元データ'!$A$2:$I$2,0))</f>
        <v>95578</v>
      </c>
      <c r="F42" s="14">
        <f>INDEX('元データ'!$A$2:$I$354,MATCH('資本的収支に関する調'!$A42,'元データ'!$A$2:$A$354,0),MATCH('資本的収支に関する調'!F$1,'元データ'!$A$2:$I$2,0))</f>
        <v>59215</v>
      </c>
      <c r="G42" s="14">
        <f>INDEX('元データ'!$A$2:$I$354,MATCH('資本的収支に関する調'!$A42,'元データ'!$A$2:$A$354,0),MATCH('資本的収支に関する調'!G$1,'元データ'!$A$2:$I$2,0))</f>
        <v>0</v>
      </c>
      <c r="H42" s="14">
        <f>INDEX('元データ'!$A$2:$I$354,MATCH('資本的収支に関する調'!$A42,'元データ'!$A$2:$A$354,0),MATCH('資本的収支に関する調'!H$1,'元データ'!$A$2:$I$2,0))</f>
        <v>34925</v>
      </c>
      <c r="I42" s="14">
        <f>INDEX('元データ'!$A$2:$I$354,MATCH('資本的収支に関する調'!$A42,'元データ'!$A$2:$A$354,0),MATCH('資本的収支に関する調'!I$1,'元データ'!$A$2:$I$2,0))</f>
        <v>569</v>
      </c>
      <c r="J42" s="14">
        <f>INDEX('元データ'!$A$2:$I$354,MATCH('資本的収支に関する調'!$A42,'元データ'!$A$2:$A$354,0),MATCH('資本的収支に関する調'!J$1,'元データ'!$A$2:$I$2,0))</f>
        <v>0</v>
      </c>
      <c r="K42" s="14">
        <f>INDEX('元データ'!$A$2:$I$354,MATCH('資本的収支に関する調'!$A42,'元データ'!$A$2:$A$354,0),MATCH('資本的収支に関する調'!K$1,'元データ'!$A$2:$I$2,0))</f>
        <v>157</v>
      </c>
      <c r="L42" s="16">
        <f>INDEX('元データ'!$A$2:$I$354,MATCH('資本的収支に関する調'!$A42,'元データ'!$A$2:$A$354,0),MATCH('資本的収支に関する調'!L$1,'元データ'!$A$2:$I$2,0))</f>
        <v>0</v>
      </c>
    </row>
    <row r="43" spans="1:12" ht="13.5" customHeight="1">
      <c r="A43" s="222" t="s">
        <v>1023</v>
      </c>
      <c r="B43" s="105"/>
      <c r="C43" s="108" t="s">
        <v>127</v>
      </c>
      <c r="D43" s="263">
        <f t="shared" si="0"/>
        <v>3846564</v>
      </c>
      <c r="E43" s="15">
        <f>INDEX('元データ'!$A$2:$I$354,MATCH('資本的収支に関する調'!$A43,'元データ'!$A$2:$A$354,0),MATCH('資本的収支に関する調'!E$1,'元データ'!$A$2:$I$2,0))</f>
        <v>2517911</v>
      </c>
      <c r="F43" s="14">
        <f>INDEX('元データ'!$A$2:$I$354,MATCH('資本的収支に関する調'!$A43,'元データ'!$A$2:$A$354,0),MATCH('資本的収支に関する調'!F$1,'元データ'!$A$2:$I$2,0))</f>
        <v>331377</v>
      </c>
      <c r="G43" s="14">
        <f>INDEX('元データ'!$A$2:$I$354,MATCH('資本的収支に関する調'!$A43,'元データ'!$A$2:$A$354,0),MATCH('資本的収支に関する調'!G$1,'元データ'!$A$2:$I$2,0))</f>
        <v>830580</v>
      </c>
      <c r="H43" s="14">
        <f>INDEX('元データ'!$A$2:$I$354,MATCH('資本的収支に関する調'!$A43,'元データ'!$A$2:$A$354,0),MATCH('資本的収支に関する調'!H$1,'元データ'!$A$2:$I$2,0))</f>
        <v>157734</v>
      </c>
      <c r="I43" s="14">
        <f>INDEX('元データ'!$A$2:$I$354,MATCH('資本的収支に関する調'!$A43,'元データ'!$A$2:$A$354,0),MATCH('資本的収支に関する調'!I$1,'元データ'!$A$2:$I$2,0))</f>
        <v>569</v>
      </c>
      <c r="J43" s="14">
        <f>INDEX('元データ'!$A$2:$I$354,MATCH('資本的収支に関する調'!$A43,'元データ'!$A$2:$A$354,0),MATCH('資本的収支に関する調'!J$1,'元データ'!$A$2:$I$2,0))</f>
        <v>8236</v>
      </c>
      <c r="K43" s="14">
        <f>INDEX('元データ'!$A$2:$I$354,MATCH('資本的収支に関する調'!$A43,'元データ'!$A$2:$A$354,0),MATCH('資本的収支に関する調'!K$1,'元データ'!$A$2:$I$2,0))</f>
        <v>157</v>
      </c>
      <c r="L43" s="16">
        <f>INDEX('元データ'!$A$2:$I$354,MATCH('資本的収支に関する調'!$A43,'元データ'!$A$2:$A$354,0),MATCH('資本的収支に関する調'!L$1,'元データ'!$A$2:$I$2,0))</f>
        <v>0</v>
      </c>
    </row>
    <row r="44" spans="1:12" ht="13.5" customHeight="1">
      <c r="A44" s="222" t="s">
        <v>1024</v>
      </c>
      <c r="B44" s="106" t="s">
        <v>128</v>
      </c>
      <c r="C44" s="109"/>
      <c r="D44" s="285">
        <f t="shared" si="0"/>
        <v>159544</v>
      </c>
      <c r="E44" s="34">
        <f>INDEX('元データ'!$A$2:$I$354,MATCH('資本的収支に関する調'!$A44,'元データ'!$A$2:$A$354,0),MATCH('資本的収支に関する調'!E$1,'元データ'!$A$2:$I$2,0))</f>
        <v>84844</v>
      </c>
      <c r="F44" s="33">
        <f>INDEX('元データ'!$A$2:$I$354,MATCH('資本的収支に関する調'!$A44,'元データ'!$A$2:$A$354,0),MATCH('資本的収支に関する調'!F$1,'元データ'!$A$2:$I$2,0))</f>
        <v>39100</v>
      </c>
      <c r="G44" s="33">
        <f>INDEX('元データ'!$A$2:$I$354,MATCH('資本的収支に関する調'!$A44,'元データ'!$A$2:$A$354,0),MATCH('資本的収支に関する調'!G$1,'元データ'!$A$2:$I$2,0))</f>
        <v>35600</v>
      </c>
      <c r="H44" s="33">
        <f>INDEX('元データ'!$A$2:$I$354,MATCH('資本的収支に関する調'!$A44,'元データ'!$A$2:$A$354,0),MATCH('資本的収支に関する調'!H$1,'元データ'!$A$2:$I$2,0))</f>
        <v>0</v>
      </c>
      <c r="I44" s="33">
        <f>INDEX('元データ'!$A$2:$I$354,MATCH('資本的収支に関する調'!$A44,'元データ'!$A$2:$A$354,0),MATCH('資本的収支に関する調'!I$1,'元データ'!$A$2:$I$2,0))</f>
        <v>0</v>
      </c>
      <c r="J44" s="33">
        <f>INDEX('元データ'!$A$2:$I$354,MATCH('資本的収支に関する調'!$A44,'元データ'!$A$2:$A$354,0),MATCH('資本的収支に関する調'!J$1,'元データ'!$A$2:$I$2,0))</f>
        <v>0</v>
      </c>
      <c r="K44" s="33">
        <f>INDEX('元データ'!$A$2:$I$354,MATCH('資本的収支に関する調'!$A44,'元データ'!$A$2:$A$354,0),MATCH('資本的収支に関する調'!K$1,'元データ'!$A$2:$I$2,0))</f>
        <v>0</v>
      </c>
      <c r="L44" s="35">
        <f>INDEX('元データ'!$A$2:$I$354,MATCH('資本的収支に関する調'!$A44,'元データ'!$A$2:$A$354,0),MATCH('資本的収支に関する調'!L$1,'元データ'!$A$2:$I$2,0))</f>
        <v>0</v>
      </c>
    </row>
    <row r="45" spans="1:12" ht="13.5" customHeight="1">
      <c r="A45" s="222" t="s">
        <v>1025</v>
      </c>
      <c r="B45" s="106" t="s">
        <v>129</v>
      </c>
      <c r="C45" s="109"/>
      <c r="D45" s="285">
        <f t="shared" si="0"/>
        <v>159544</v>
      </c>
      <c r="E45" s="15">
        <f>INDEX('元データ'!$A$2:$I$354,MATCH('資本的収支に関する調'!$A45,'元データ'!$A$2:$A$354,0),MATCH('資本的収支に関する調'!E$1,'元データ'!$A$2:$I$2,0))</f>
        <v>84844</v>
      </c>
      <c r="F45" s="14">
        <f>INDEX('元データ'!$A$2:$I$354,MATCH('資本的収支に関する調'!$A45,'元データ'!$A$2:$A$354,0),MATCH('資本的収支に関する調'!F$1,'元データ'!$A$2:$I$2,0))</f>
        <v>39100</v>
      </c>
      <c r="G45" s="14">
        <f>INDEX('元データ'!$A$2:$I$354,MATCH('資本的収支に関する調'!$A45,'元データ'!$A$2:$A$354,0),MATCH('資本的収支に関する調'!G$1,'元データ'!$A$2:$I$2,0))</f>
        <v>35600</v>
      </c>
      <c r="H45" s="14">
        <f>INDEX('元データ'!$A$2:$I$354,MATCH('資本的収支に関する調'!$A45,'元データ'!$A$2:$A$354,0),MATCH('資本的収支に関する調'!H$1,'元データ'!$A$2:$I$2,0))</f>
        <v>0</v>
      </c>
      <c r="I45" s="14">
        <f>INDEX('元データ'!$A$2:$I$354,MATCH('資本的収支に関する調'!$A45,'元データ'!$A$2:$A$354,0),MATCH('資本的収支に関する調'!I$1,'元データ'!$A$2:$I$2,0))</f>
        <v>0</v>
      </c>
      <c r="J45" s="14">
        <f>INDEX('元データ'!$A$2:$I$354,MATCH('資本的収支に関する調'!$A45,'元データ'!$A$2:$A$354,0),MATCH('資本的収支に関する調'!J$1,'元データ'!$A$2:$I$2,0))</f>
        <v>0</v>
      </c>
      <c r="K45" s="14">
        <f>INDEX('元データ'!$A$2:$I$354,MATCH('資本的収支に関する調'!$A45,'元データ'!$A$2:$A$354,0),MATCH('資本的収支に関する調'!K$1,'元データ'!$A$2:$I$2,0))</f>
        <v>0</v>
      </c>
      <c r="L45" s="16">
        <f>INDEX('元データ'!$A$2:$I$354,MATCH('資本的収支に関する調'!$A45,'元データ'!$A$2:$A$354,0),MATCH('資本的収支に関する調'!L$1,'元データ'!$A$2:$I$2,0))</f>
        <v>0</v>
      </c>
    </row>
    <row r="46" spans="2:12" ht="13.5" customHeight="1">
      <c r="B46" s="106" t="s">
        <v>86</v>
      </c>
      <c r="C46" s="109"/>
      <c r="D46" s="285">
        <f>+D44/D34*100</f>
        <v>2.574090781778592</v>
      </c>
      <c r="E46" s="34">
        <f>E44/E34*100</f>
        <v>2.032444272713183</v>
      </c>
      <c r="F46" s="33">
        <f aca="true" t="shared" si="2" ref="F46:L46">F44/F34*100</f>
        <v>6.740856312872277</v>
      </c>
      <c r="G46" s="33">
        <f t="shared" si="2"/>
        <v>2.8863632309755425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5" t="e">
        <f t="shared" si="2"/>
        <v>#DIV/0!</v>
      </c>
    </row>
    <row r="47" spans="1:12" ht="13.5" customHeight="1">
      <c r="A47" s="222" t="s">
        <v>1026</v>
      </c>
      <c r="B47" s="106" t="s">
        <v>130</v>
      </c>
      <c r="C47" s="109"/>
      <c r="D47" s="285">
        <f aca="true" t="shared" si="3" ref="D47:D57">SUM(E47:L47)</f>
        <v>1104385</v>
      </c>
      <c r="E47" s="34">
        <f>INDEX('元データ'!$A$2:$I$354,MATCH('資本的収支に関する調'!$A47,'元データ'!$A$2:$A$354,0),MATCH('資本的収支に関する調'!E$1,'元データ'!$A$2:$I$2,0))</f>
        <v>717642</v>
      </c>
      <c r="F47" s="33">
        <f>INDEX('元データ'!$A$2:$I$354,MATCH('資本的収支に関する調'!$A47,'元データ'!$A$2:$A$354,0),MATCH('資本的収支に関する調'!F$1,'元データ'!$A$2:$I$2,0))</f>
        <v>239588</v>
      </c>
      <c r="G47" s="33">
        <f>INDEX('元データ'!$A$2:$I$354,MATCH('資本的収支に関する調'!$A47,'元データ'!$A$2:$A$354,0),MATCH('資本的収支に関する調'!G$1,'元データ'!$A$2:$I$2,0))</f>
        <v>105089</v>
      </c>
      <c r="H47" s="33">
        <f>INDEX('元データ'!$A$2:$I$354,MATCH('資本的収支に関する調'!$A47,'元データ'!$A$2:$A$354,0),MATCH('資本的収支に関する調'!H$1,'元データ'!$A$2:$I$2,0))</f>
        <v>11411</v>
      </c>
      <c r="I47" s="33">
        <f>INDEX('元データ'!$A$2:$I$354,MATCH('資本的収支に関する調'!$A47,'元データ'!$A$2:$A$354,0),MATCH('資本的収支に関する調'!I$1,'元データ'!$A$2:$I$2,0))</f>
        <v>0</v>
      </c>
      <c r="J47" s="33">
        <f>INDEX('元データ'!$A$2:$I$354,MATCH('資本的収支に関する調'!$A47,'元データ'!$A$2:$A$354,0),MATCH('資本的収支に関する調'!J$1,'元データ'!$A$2:$I$2,0))</f>
        <v>29043</v>
      </c>
      <c r="K47" s="33">
        <f>INDEX('元データ'!$A$2:$I$354,MATCH('資本的収支に関する調'!$A47,'元データ'!$A$2:$A$354,0),MATCH('資本的収支に関する調'!K$1,'元データ'!$A$2:$I$2,0))</f>
        <v>33</v>
      </c>
      <c r="L47" s="35">
        <f>INDEX('元データ'!$A$2:$I$354,MATCH('資本的収支に関する調'!$A47,'元データ'!$A$2:$A$354,0),MATCH('資本的収支に関する調'!L$1,'元データ'!$A$2:$I$2,0))</f>
        <v>1579</v>
      </c>
    </row>
    <row r="48" spans="2:12" ht="13.5" customHeight="1">
      <c r="B48" s="110" t="s">
        <v>131</v>
      </c>
      <c r="C48" s="108" t="s">
        <v>132</v>
      </c>
      <c r="D48" s="263">
        <f t="shared" si="3"/>
        <v>680946</v>
      </c>
      <c r="E48" s="15">
        <f>SUM(E49:E51)</f>
        <v>465256</v>
      </c>
      <c r="F48" s="14">
        <f aca="true" t="shared" si="4" ref="F48:L48">SUM(F49:F51)</f>
        <v>128800</v>
      </c>
      <c r="G48" s="14">
        <f t="shared" si="4"/>
        <v>64390</v>
      </c>
      <c r="H48" s="14">
        <f t="shared" si="4"/>
        <v>2600</v>
      </c>
      <c r="I48" s="14">
        <f t="shared" si="4"/>
        <v>0</v>
      </c>
      <c r="J48" s="14">
        <f t="shared" si="4"/>
        <v>19900</v>
      </c>
      <c r="K48" s="14">
        <f t="shared" si="4"/>
        <v>0</v>
      </c>
      <c r="L48" s="16">
        <f t="shared" si="4"/>
        <v>0</v>
      </c>
    </row>
    <row r="49" spans="1:12" ht="13.5" customHeight="1">
      <c r="A49" s="222" t="s">
        <v>1027</v>
      </c>
      <c r="B49" s="104" t="s">
        <v>76</v>
      </c>
      <c r="C49" s="114" t="s">
        <v>133</v>
      </c>
      <c r="D49" s="263">
        <f t="shared" si="3"/>
        <v>57700</v>
      </c>
      <c r="E49" s="15">
        <f>INDEX('元データ'!$A$2:$I$354,MATCH('資本的収支に関する調'!$A49,'元データ'!$A$2:$A$354,0),MATCH('資本的収支に関する調'!E$1,'元データ'!$A$2:$I$2,0))</f>
        <v>0</v>
      </c>
      <c r="F49" s="14">
        <f>INDEX('元データ'!$A$2:$I$354,MATCH('資本的収支に関する調'!$A49,'元データ'!$A$2:$A$354,0),MATCH('資本的収支に関する調'!F$1,'元データ'!$A$2:$I$2,0))</f>
        <v>56400</v>
      </c>
      <c r="G49" s="14">
        <f>INDEX('元データ'!$A$2:$I$354,MATCH('資本的収支に関する調'!$A49,'元データ'!$A$2:$A$354,0),MATCH('資本的収支に関する調'!G$1,'元データ'!$A$2:$I$2,0))</f>
        <v>0</v>
      </c>
      <c r="H49" s="14">
        <f>INDEX('元データ'!$A$2:$I$354,MATCH('資本的収支に関する調'!$A49,'元データ'!$A$2:$A$354,0),MATCH('資本的収支に関する調'!H$1,'元データ'!$A$2:$I$2,0))</f>
        <v>1300</v>
      </c>
      <c r="I49" s="14">
        <f>INDEX('元データ'!$A$2:$I$354,MATCH('資本的収支に関する調'!$A49,'元データ'!$A$2:$A$354,0),MATCH('資本的収支に関する調'!I$1,'元データ'!$A$2:$I$2,0))</f>
        <v>0</v>
      </c>
      <c r="J49" s="14">
        <f>INDEX('元データ'!$A$2:$I$354,MATCH('資本的収支に関する調'!$A49,'元データ'!$A$2:$A$354,0),MATCH('資本的収支に関する調'!J$1,'元データ'!$A$2:$I$2,0))</f>
        <v>0</v>
      </c>
      <c r="K49" s="14">
        <f>INDEX('元データ'!$A$2:$I$354,MATCH('資本的収支に関する調'!$A49,'元データ'!$A$2:$A$354,0),MATCH('資本的収支に関する調'!K$1,'元データ'!$A$2:$I$2,0))</f>
        <v>0</v>
      </c>
      <c r="L49" s="16">
        <f>INDEX('元データ'!$A$2:$I$354,MATCH('資本的収支に関する調'!$A49,'元データ'!$A$2:$A$354,0),MATCH('資本的収支に関する調'!L$1,'元データ'!$A$2:$I$2,0))</f>
        <v>0</v>
      </c>
    </row>
    <row r="50" spans="1:12" ht="13.5" customHeight="1">
      <c r="A50" s="222" t="s">
        <v>1028</v>
      </c>
      <c r="B50" s="104" t="s">
        <v>41</v>
      </c>
      <c r="C50" s="114" t="s">
        <v>87</v>
      </c>
      <c r="D50" s="263">
        <f t="shared" si="3"/>
        <v>623246</v>
      </c>
      <c r="E50" s="15">
        <f>INDEX('元データ'!$A$2:$I$354,MATCH('資本的収支に関する調'!$A50,'元データ'!$A$2:$A$354,0),MATCH('資本的収支に関する調'!E$1,'元データ'!$A$2:$I$2,0))</f>
        <v>465256</v>
      </c>
      <c r="F50" s="14">
        <f>INDEX('元データ'!$A$2:$I$354,MATCH('資本的収支に関する調'!$A50,'元データ'!$A$2:$A$354,0),MATCH('資本的収支に関する調'!F$1,'元データ'!$A$2:$I$2,0))</f>
        <v>72400</v>
      </c>
      <c r="G50" s="14">
        <f>INDEX('元データ'!$A$2:$I$354,MATCH('資本的収支に関する調'!$A50,'元データ'!$A$2:$A$354,0),MATCH('資本的収支に関する調'!G$1,'元データ'!$A$2:$I$2,0))</f>
        <v>64390</v>
      </c>
      <c r="H50" s="14">
        <f>INDEX('元データ'!$A$2:$I$354,MATCH('資本的収支に関する調'!$A50,'元データ'!$A$2:$A$354,0),MATCH('資本的収支に関する調'!H$1,'元データ'!$A$2:$I$2,0))</f>
        <v>1300</v>
      </c>
      <c r="I50" s="14">
        <f>INDEX('元データ'!$A$2:$I$354,MATCH('資本的収支に関する調'!$A50,'元データ'!$A$2:$A$354,0),MATCH('資本的収支に関する調'!I$1,'元データ'!$A$2:$I$2,0))</f>
        <v>0</v>
      </c>
      <c r="J50" s="14">
        <f>INDEX('元データ'!$A$2:$I$354,MATCH('資本的収支に関する調'!$A50,'元データ'!$A$2:$A$354,0),MATCH('資本的収支に関する調'!J$1,'元データ'!$A$2:$I$2,0))</f>
        <v>19900</v>
      </c>
      <c r="K50" s="14">
        <f>INDEX('元データ'!$A$2:$I$354,MATCH('資本的収支に関する調'!$A50,'元データ'!$A$2:$A$354,0),MATCH('資本的収支に関する調'!K$1,'元データ'!$A$2:$I$2,0))</f>
        <v>0</v>
      </c>
      <c r="L50" s="16">
        <f>INDEX('元データ'!$A$2:$I$354,MATCH('資本的収支に関する調'!$A50,'元データ'!$A$2:$A$354,0),MATCH('資本的収支に関する調'!L$1,'元データ'!$A$2:$I$2,0))</f>
        <v>0</v>
      </c>
    </row>
    <row r="51" spans="1:12" ht="13.5" customHeight="1">
      <c r="A51" s="222" t="s">
        <v>1029</v>
      </c>
      <c r="B51" s="104" t="s">
        <v>77</v>
      </c>
      <c r="C51" s="114" t="s">
        <v>88</v>
      </c>
      <c r="D51" s="263">
        <f t="shared" si="3"/>
        <v>0</v>
      </c>
      <c r="E51" s="15">
        <f>INDEX('元データ'!$A$2:$I$354,MATCH('資本的収支に関する調'!$A51,'元データ'!$A$2:$A$354,0),MATCH('資本的収支に関する調'!E$1,'元データ'!$A$2:$I$2,0))</f>
        <v>0</v>
      </c>
      <c r="F51" s="14">
        <f>INDEX('元データ'!$A$2:$I$354,MATCH('資本的収支に関する調'!$A51,'元データ'!$A$2:$A$354,0),MATCH('資本的収支に関する調'!F$1,'元データ'!$A$2:$I$2,0))</f>
        <v>0</v>
      </c>
      <c r="G51" s="14">
        <f>INDEX('元データ'!$A$2:$I$354,MATCH('資本的収支に関する調'!$A51,'元データ'!$A$2:$A$354,0),MATCH('資本的収支に関する調'!G$1,'元データ'!$A$2:$I$2,0))</f>
        <v>0</v>
      </c>
      <c r="H51" s="14">
        <f>INDEX('元データ'!$A$2:$I$354,MATCH('資本的収支に関する調'!$A51,'元データ'!$A$2:$A$354,0),MATCH('資本的収支に関する調'!H$1,'元データ'!$A$2:$I$2,0))</f>
        <v>0</v>
      </c>
      <c r="I51" s="14">
        <f>INDEX('元データ'!$A$2:$I$354,MATCH('資本的収支に関する調'!$A51,'元データ'!$A$2:$A$354,0),MATCH('資本的収支に関する調'!I$1,'元データ'!$A$2:$I$2,0))</f>
        <v>0</v>
      </c>
      <c r="J51" s="14">
        <f>INDEX('元データ'!$A$2:$I$354,MATCH('資本的収支に関する調'!$A51,'元データ'!$A$2:$A$354,0),MATCH('資本的収支に関する調'!J$1,'元データ'!$A$2:$I$2,0))</f>
        <v>0</v>
      </c>
      <c r="K51" s="14">
        <f>INDEX('元データ'!$A$2:$I$354,MATCH('資本的収支に関する調'!$A51,'元データ'!$A$2:$A$354,0),MATCH('資本的収支に関する調'!K$1,'元データ'!$A$2:$I$2,0))</f>
        <v>0</v>
      </c>
      <c r="L51" s="16">
        <f>INDEX('元データ'!$A$2:$I$354,MATCH('資本的収支に関する調'!$A51,'元データ'!$A$2:$A$354,0),MATCH('資本的収支に関する調'!L$1,'元データ'!$A$2:$I$2,0))</f>
        <v>0</v>
      </c>
    </row>
    <row r="52" spans="2:12" ht="13.5" customHeight="1">
      <c r="B52" s="104" t="s">
        <v>78</v>
      </c>
      <c r="C52" s="108" t="s">
        <v>134</v>
      </c>
      <c r="D52" s="263">
        <f t="shared" si="3"/>
        <v>260528</v>
      </c>
      <c r="E52" s="15">
        <f>SUM(E53:E54)</f>
        <v>177077</v>
      </c>
      <c r="F52" s="14">
        <f aca="true" t="shared" si="5" ref="F52:L52">SUM(F53:F54)</f>
        <v>83451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6">
        <f t="shared" si="5"/>
        <v>0</v>
      </c>
    </row>
    <row r="53" spans="1:12" s="283" customFormat="1" ht="13.5" customHeight="1" hidden="1">
      <c r="A53" s="283" t="s">
        <v>240</v>
      </c>
      <c r="B53" s="198"/>
      <c r="C53" s="199"/>
      <c r="D53" s="284">
        <f t="shared" si="3"/>
        <v>260528</v>
      </c>
      <c r="E53" s="220">
        <f>INDEX('元データ'!$A$2:$I$354,MATCH('資本的収支に関する調'!$A53,'元データ'!$A$2:$A$354,0),MATCH('資本的収支に関する調'!E$1,'元データ'!$A$2:$I$2,0))</f>
        <v>177077</v>
      </c>
      <c r="F53" s="200">
        <f>INDEX('元データ'!$A$2:$I$354,MATCH('資本的収支に関する調'!$A53,'元データ'!$A$2:$A$354,0),MATCH('資本的収支に関する調'!F$1,'元データ'!$A$2:$I$2,0))</f>
        <v>83451</v>
      </c>
      <c r="G53" s="200">
        <f>INDEX('元データ'!$A$2:$I$354,MATCH('資本的収支に関する調'!$A53,'元データ'!$A$2:$A$354,0),MATCH('資本的収支に関する調'!G$1,'元データ'!$A$2:$I$2,0))</f>
        <v>0</v>
      </c>
      <c r="H53" s="200">
        <f>INDEX('元データ'!$A$2:$I$354,MATCH('資本的収支に関する調'!$A53,'元データ'!$A$2:$A$354,0),MATCH('資本的収支に関する調'!H$1,'元データ'!$A$2:$I$2,0))</f>
        <v>0</v>
      </c>
      <c r="I53" s="200">
        <f>INDEX('元データ'!$A$2:$I$354,MATCH('資本的収支に関する調'!$A53,'元データ'!$A$2:$A$354,0),MATCH('資本的収支に関する調'!I$1,'元データ'!$A$2:$I$2,0))</f>
        <v>0</v>
      </c>
      <c r="J53" s="200">
        <f>INDEX('元データ'!$A$2:$I$354,MATCH('資本的収支に関する調'!$A53,'元データ'!$A$2:$A$354,0),MATCH('資本的収支に関する調'!J$1,'元データ'!$A$2:$I$2,0))</f>
        <v>0</v>
      </c>
      <c r="K53" s="200">
        <f>INDEX('元データ'!$A$2:$I$354,MATCH('資本的収支に関する調'!$A53,'元データ'!$A$2:$A$354,0),MATCH('資本的収支に関する調'!K$1,'元データ'!$A$2:$I$2,0))</f>
        <v>0</v>
      </c>
      <c r="L53" s="221">
        <f>INDEX('元データ'!$A$2:$I$354,MATCH('資本的収支に関する調'!$A53,'元データ'!$A$2:$A$354,0),MATCH('資本的収支に関する調'!L$1,'元データ'!$A$2:$I$2,0))</f>
        <v>0</v>
      </c>
    </row>
    <row r="54" spans="1:12" s="283" customFormat="1" ht="13.5" customHeight="1" hidden="1">
      <c r="A54" s="283" t="s">
        <v>1030</v>
      </c>
      <c r="B54" s="198"/>
      <c r="C54" s="199"/>
      <c r="D54" s="284">
        <f t="shared" si="3"/>
        <v>0</v>
      </c>
      <c r="E54" s="220">
        <f>INDEX('元データ'!$A$2:$I$354,MATCH('資本的収支に関する調'!$A54,'元データ'!$A$2:$A$354,0),MATCH('資本的収支に関する調'!E$1,'元データ'!$A$2:$I$2,0))</f>
        <v>0</v>
      </c>
      <c r="F54" s="200">
        <f>INDEX('元データ'!$A$2:$I$354,MATCH('資本的収支に関する調'!$A54,'元データ'!$A$2:$A$354,0),MATCH('資本的収支に関する調'!F$1,'元データ'!$A$2:$I$2,0))</f>
        <v>0</v>
      </c>
      <c r="G54" s="200">
        <f>INDEX('元データ'!$A$2:$I$354,MATCH('資本的収支に関する調'!$A54,'元データ'!$A$2:$A$354,0),MATCH('資本的収支に関する調'!G$1,'元データ'!$A$2:$I$2,0))</f>
        <v>0</v>
      </c>
      <c r="H54" s="200">
        <f>INDEX('元データ'!$A$2:$I$354,MATCH('資本的収支に関する調'!$A54,'元データ'!$A$2:$A$354,0),MATCH('資本的収支に関する調'!H$1,'元データ'!$A$2:$I$2,0))</f>
        <v>0</v>
      </c>
      <c r="I54" s="200">
        <f>INDEX('元データ'!$A$2:$I$354,MATCH('資本的収支に関する調'!$A54,'元データ'!$A$2:$A$354,0),MATCH('資本的収支に関する調'!I$1,'元データ'!$A$2:$I$2,0))</f>
        <v>0</v>
      </c>
      <c r="J54" s="200">
        <f>INDEX('元データ'!$A$2:$I$354,MATCH('資本的収支に関する調'!$A54,'元データ'!$A$2:$A$354,0),MATCH('資本的収支に関する調'!J$1,'元データ'!$A$2:$I$2,0))</f>
        <v>0</v>
      </c>
      <c r="K54" s="200">
        <f>INDEX('元データ'!$A$2:$I$354,MATCH('資本的収支に関する調'!$A54,'元データ'!$A$2:$A$354,0),MATCH('資本的収支に関する調'!K$1,'元データ'!$A$2:$I$2,0))</f>
        <v>0</v>
      </c>
      <c r="L54" s="221">
        <f>INDEX('元データ'!$A$2:$I$354,MATCH('資本的収支に関する調'!$A54,'元データ'!$A$2:$A$354,0),MATCH('資本的収支に関する調'!L$1,'元データ'!$A$2:$I$2,0))</f>
        <v>0</v>
      </c>
    </row>
    <row r="55" spans="1:12" ht="13.5" customHeight="1">
      <c r="A55" s="222" t="s">
        <v>1031</v>
      </c>
      <c r="B55" s="104" t="s">
        <v>79</v>
      </c>
      <c r="C55" s="108" t="s">
        <v>89</v>
      </c>
      <c r="D55" s="263">
        <f t="shared" si="3"/>
        <v>56406</v>
      </c>
      <c r="E55" s="15">
        <f>INDEX('元データ'!$A$2:$I$354,MATCH('資本的収支に関する調'!$A55,'元データ'!$A$2:$A$354,0),MATCH('資本的収支に関する調'!E$1,'元データ'!$A$2:$I$2,0))</f>
        <v>28698</v>
      </c>
      <c r="F55" s="14">
        <f>INDEX('元データ'!$A$2:$I$354,MATCH('資本的収支に関する調'!$A55,'元データ'!$A$2:$A$354,0),MATCH('資本的収支に関する調'!F$1,'元データ'!$A$2:$I$2,0))</f>
        <v>17842</v>
      </c>
      <c r="G55" s="14">
        <f>INDEX('元データ'!$A$2:$I$354,MATCH('資本的収支に関する調'!$A55,'元データ'!$A$2:$A$354,0),MATCH('資本的収支に関する調'!G$1,'元データ'!$A$2:$I$2,0))</f>
        <v>5098</v>
      </c>
      <c r="H55" s="14">
        <f>INDEX('元データ'!$A$2:$I$354,MATCH('資本的収支に関する調'!$A55,'元データ'!$A$2:$A$354,0),MATCH('資本的収支に関する調'!H$1,'元データ'!$A$2:$I$2,0))</f>
        <v>1090</v>
      </c>
      <c r="I55" s="14">
        <f>INDEX('元データ'!$A$2:$I$354,MATCH('資本的収支に関する調'!$A55,'元データ'!$A$2:$A$354,0),MATCH('資本的収支に関する調'!I$1,'元データ'!$A$2:$I$2,0))</f>
        <v>0</v>
      </c>
      <c r="J55" s="14">
        <f>INDEX('元データ'!$A$2:$I$354,MATCH('資本的収支に関する調'!$A55,'元データ'!$A$2:$A$354,0),MATCH('資本的収支に関する調'!J$1,'元データ'!$A$2:$I$2,0))</f>
        <v>3678</v>
      </c>
      <c r="K55" s="14">
        <f>INDEX('元データ'!$A$2:$I$354,MATCH('資本的収支に関する調'!$A55,'元データ'!$A$2:$A$354,0),MATCH('資本的収支に関する調'!K$1,'元データ'!$A$2:$I$2,0))</f>
        <v>0</v>
      </c>
      <c r="L55" s="16">
        <f>INDEX('元データ'!$A$2:$I$354,MATCH('資本的収支に関する調'!$A55,'元データ'!$A$2:$A$354,0),MATCH('資本的収支に関する調'!L$1,'元データ'!$A$2:$I$2,0))</f>
        <v>0</v>
      </c>
    </row>
    <row r="56" spans="1:12" ht="13.5" customHeight="1">
      <c r="A56" s="222" t="s">
        <v>1032</v>
      </c>
      <c r="B56" s="104" t="s">
        <v>80</v>
      </c>
      <c r="C56" s="108" t="s">
        <v>135</v>
      </c>
      <c r="D56" s="263">
        <f t="shared" si="3"/>
        <v>916</v>
      </c>
      <c r="E56" s="15">
        <f>INDEX('元データ'!$A$2:$I$354,MATCH('資本的収支に関する調'!$A56,'元データ'!$A$2:$A$354,0),MATCH('資本的収支に関する調'!E$1,'元データ'!$A$2:$I$2,0))</f>
        <v>458</v>
      </c>
      <c r="F56" s="14">
        <f>INDEX('元データ'!$A$2:$I$354,MATCH('資本的収支に関する調'!$A56,'元データ'!$A$2:$A$354,0),MATCH('資本的収支に関する調'!F$1,'元データ'!$A$2:$I$2,0))</f>
        <v>153</v>
      </c>
      <c r="G56" s="14">
        <f>INDEX('元データ'!$A$2:$I$354,MATCH('資本的収支に関する調'!$A56,'元データ'!$A$2:$A$354,0),MATCH('資本的収支に関する調'!G$1,'元データ'!$A$2:$I$2,0))</f>
        <v>152</v>
      </c>
      <c r="H56" s="14">
        <f>INDEX('元データ'!$A$2:$I$354,MATCH('資本的収支に関する調'!$A56,'元データ'!$A$2:$A$354,0),MATCH('資本的収支に関する調'!H$1,'元データ'!$A$2:$I$2,0))</f>
        <v>0</v>
      </c>
      <c r="I56" s="14">
        <f>INDEX('元データ'!$A$2:$I$354,MATCH('資本的収支に関する調'!$A56,'元データ'!$A$2:$A$354,0),MATCH('資本的収支に関する調'!I$1,'元データ'!$A$2:$I$2,0))</f>
        <v>0</v>
      </c>
      <c r="J56" s="14">
        <f>INDEX('元データ'!$A$2:$I$354,MATCH('資本的収支に関する調'!$A56,'元データ'!$A$2:$A$354,0),MATCH('資本的収支に関する調'!J$1,'元データ'!$A$2:$I$2,0))</f>
        <v>153</v>
      </c>
      <c r="K56" s="14">
        <f>INDEX('元データ'!$A$2:$I$354,MATCH('資本的収支に関する調'!$A56,'元データ'!$A$2:$A$354,0),MATCH('資本的収支に関する調'!K$1,'元データ'!$A$2:$I$2,0))</f>
        <v>0</v>
      </c>
      <c r="L56" s="16">
        <f>INDEX('元データ'!$A$2:$I$354,MATCH('資本的収支に関する調'!$A56,'元データ'!$A$2:$A$354,0),MATCH('資本的収支に関する調'!L$1,'元データ'!$A$2:$I$2,0))</f>
        <v>0</v>
      </c>
    </row>
    <row r="57" spans="1:12" ht="13.5" customHeight="1">
      <c r="A57" s="222" t="s">
        <v>1033</v>
      </c>
      <c r="B57" s="107" t="s">
        <v>81</v>
      </c>
      <c r="C57" s="113" t="s">
        <v>85</v>
      </c>
      <c r="D57" s="273">
        <f t="shared" si="3"/>
        <v>34911</v>
      </c>
      <c r="E57" s="18">
        <f>INDEX('元データ'!$A$2:$I$354,MATCH('資本的収支に関する調'!$A57,'元データ'!$A$2:$A$354,0),MATCH('資本的収支に関する調'!E$1,'元データ'!$A$2:$I$2,0))</f>
        <v>13389</v>
      </c>
      <c r="F57" s="17">
        <f>INDEX('元データ'!$A$2:$I$354,MATCH('資本的収支に関する調'!$A57,'元データ'!$A$2:$A$354,0),MATCH('資本的収支に関する調'!F$1,'元データ'!$A$2:$I$2,0))</f>
        <v>0</v>
      </c>
      <c r="G57" s="17">
        <f>INDEX('元データ'!$A$2:$I$354,MATCH('資本的収支に関する調'!$A57,'元データ'!$A$2:$A$354,0),MATCH('資本的収支に関する調'!G$1,'元データ'!$A$2:$I$2,0))</f>
        <v>18636</v>
      </c>
      <c r="H57" s="17">
        <f>INDEX('元データ'!$A$2:$I$354,MATCH('資本的収支に関する調'!$A57,'元データ'!$A$2:$A$354,0),MATCH('資本的収支に関する調'!H$1,'元データ'!$A$2:$I$2,0))</f>
        <v>0</v>
      </c>
      <c r="I57" s="17">
        <f>INDEX('元データ'!$A$2:$I$354,MATCH('資本的収支に関する調'!$A57,'元データ'!$A$2:$A$354,0),MATCH('資本的収支に関する調'!I$1,'元データ'!$A$2:$I$2,0))</f>
        <v>0</v>
      </c>
      <c r="J57" s="17">
        <f>INDEX('元データ'!$A$2:$I$354,MATCH('資本的収支に関する調'!$A57,'元データ'!$A$2:$A$354,0),MATCH('資本的収支に関する調'!J$1,'元データ'!$A$2:$I$2,0))</f>
        <v>2886</v>
      </c>
      <c r="K57" s="17">
        <f>INDEX('元データ'!$A$2:$I$354,MATCH('資本的収支に関する調'!$A57,'元データ'!$A$2:$A$354,0),MATCH('資本的収支に関する調'!K$1,'元データ'!$A$2:$I$2,0))</f>
        <v>0</v>
      </c>
      <c r="L57" s="19">
        <f>INDEX('元データ'!$A$2:$I$354,MATCH('資本的収支に関する調'!$A57,'元データ'!$A$2:$A$354,0),MATCH('資本的収支に関する調'!L$1,'元データ'!$A$2:$I$2,0))</f>
        <v>0</v>
      </c>
    </row>
  </sheetData>
  <sheetProtection/>
  <autoFilter ref="A1:A57"/>
  <mergeCells count="9">
    <mergeCell ref="E5:L5"/>
    <mergeCell ref="E6:E7"/>
    <mergeCell ref="F6:F7"/>
    <mergeCell ref="G6:G7"/>
    <mergeCell ref="H6:H7"/>
    <mergeCell ref="I6:I7"/>
    <mergeCell ref="J6:J7"/>
    <mergeCell ref="K6:K7"/>
    <mergeCell ref="L6:L7"/>
  </mergeCells>
  <printOptions/>
  <pageMargins left="0.31496062992125984" right="0.31496062992125984" top="0.7874015748031497" bottom="0.3937007874015748" header="0.5118110236220472" footer="0.5118110236220472"/>
  <pageSetup fitToHeight="1" fitToWidth="1" horizontalDpi="300" verticalDpi="300" orientation="landscape" paperSize="9" scale="81" r:id="rId3"/>
  <headerFooter alignWithMargins="0">
    <oddHeader>&amp;C&amp;14法適第７表　下水道事業会計決算の状況</oddHeader>
    <oddFooter>&amp;C- &amp;P 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85" zoomScaleNormal="85" zoomScaleSheetLayoutView="85" workbookViewId="0" topLeftCell="B2">
      <selection activeCell="B2" sqref="B2"/>
    </sheetView>
  </sheetViews>
  <sheetFormatPr defaultColWidth="8.796875" defaultRowHeight="13.5" customHeight="1"/>
  <cols>
    <col min="1" max="1" width="16" style="234" hidden="1" customWidth="1"/>
    <col min="2" max="2" width="2.59765625" style="274" customWidth="1"/>
    <col min="3" max="3" width="23.8984375" style="274" bestFit="1" customWidth="1"/>
    <col min="4" max="12" width="12.59765625" style="234" customWidth="1"/>
    <col min="13" max="16384" width="9" style="234" customWidth="1"/>
  </cols>
  <sheetData>
    <row r="1" spans="5:12" ht="13.5" customHeight="1" hidden="1">
      <c r="E1" s="222" t="s">
        <v>958</v>
      </c>
      <c r="F1" s="222" t="s">
        <v>613</v>
      </c>
      <c r="G1" s="222" t="s">
        <v>615</v>
      </c>
      <c r="H1" s="222" t="s">
        <v>617</v>
      </c>
      <c r="I1" s="222" t="s">
        <v>619</v>
      </c>
      <c r="J1" s="222" t="s">
        <v>621</v>
      </c>
      <c r="K1" s="222" t="s">
        <v>623</v>
      </c>
      <c r="L1" s="222" t="s">
        <v>625</v>
      </c>
    </row>
    <row r="2" s="274" customFormat="1" ht="13.5" customHeight="1">
      <c r="B2" s="231" t="s">
        <v>931</v>
      </c>
    </row>
    <row r="3" s="274" customFormat="1" ht="13.5" customHeight="1"/>
    <row r="4" spans="2:3" s="274" customFormat="1" ht="13.5" customHeight="1">
      <c r="B4" s="275" t="s">
        <v>90</v>
      </c>
      <c r="C4" s="275"/>
    </row>
    <row r="5" spans="2:12" ht="13.5" customHeight="1">
      <c r="B5" s="144"/>
      <c r="C5" s="145" t="s">
        <v>16</v>
      </c>
      <c r="D5" s="146"/>
      <c r="E5" s="317" t="s">
        <v>19</v>
      </c>
      <c r="F5" s="318"/>
      <c r="G5" s="318"/>
      <c r="H5" s="318"/>
      <c r="I5" s="318"/>
      <c r="J5" s="318"/>
      <c r="K5" s="318"/>
      <c r="L5" s="319"/>
    </row>
    <row r="6" spans="2:12" ht="13.5" customHeight="1">
      <c r="B6" s="147"/>
      <c r="C6" s="148"/>
      <c r="D6" s="149" t="s">
        <v>23</v>
      </c>
      <c r="E6" s="320" t="s">
        <v>626</v>
      </c>
      <c r="F6" s="320" t="s">
        <v>627</v>
      </c>
      <c r="G6" s="320" t="s">
        <v>628</v>
      </c>
      <c r="H6" s="320" t="s">
        <v>629</v>
      </c>
      <c r="I6" s="320" t="s">
        <v>630</v>
      </c>
      <c r="J6" s="320" t="s">
        <v>631</v>
      </c>
      <c r="K6" s="320" t="s">
        <v>632</v>
      </c>
      <c r="L6" s="320" t="s">
        <v>633</v>
      </c>
    </row>
    <row r="7" spans="2:13" ht="13.5" customHeight="1">
      <c r="B7" s="150" t="s">
        <v>17</v>
      </c>
      <c r="C7" s="151"/>
      <c r="D7" s="152"/>
      <c r="E7" s="321"/>
      <c r="F7" s="321"/>
      <c r="G7" s="321"/>
      <c r="H7" s="321"/>
      <c r="I7" s="321"/>
      <c r="J7" s="321"/>
      <c r="K7" s="321"/>
      <c r="L7" s="321"/>
      <c r="M7" s="276"/>
    </row>
    <row r="8" spans="1:13" ht="13.5" customHeight="1">
      <c r="A8" s="234" t="s">
        <v>966</v>
      </c>
      <c r="B8" s="153" t="s">
        <v>226</v>
      </c>
      <c r="C8" s="154"/>
      <c r="D8" s="277">
        <f aca="true" t="shared" si="0" ref="D8:D30">SUM(E8:L8)</f>
        <v>71501235</v>
      </c>
      <c r="E8" s="155">
        <f>INDEX('元データ'!$A$2:$I$354,MATCH('企業債に関する調'!$A8,'元データ'!$A$2:$A$354,0),MATCH('企業債に関する調'!E$1,'元データ'!$A$2:$I$2,0))</f>
        <v>47840573</v>
      </c>
      <c r="F8" s="156">
        <f>INDEX('元データ'!$A$2:$I$354,MATCH('企業債に関する調'!$A8,'元データ'!$A$2:$A$354,0),MATCH('企業債に関する調'!F$1,'元データ'!$A$2:$I$2,0))</f>
        <v>5253600</v>
      </c>
      <c r="G8" s="156">
        <f>INDEX('元データ'!$A$2:$I$354,MATCH('企業債に関する調'!$A8,'元データ'!$A$2:$A$354,0),MATCH('企業債に関する調'!G$1,'元データ'!$A$2:$I$2,0))</f>
        <v>15803375</v>
      </c>
      <c r="H8" s="156">
        <f>INDEX('元データ'!$A$2:$I$354,MATCH('企業債に関する調'!$A8,'元データ'!$A$2:$A$354,0),MATCH('企業債に関する調'!H$1,'元データ'!$A$2:$I$2,0))</f>
        <v>2273897</v>
      </c>
      <c r="I8" s="156">
        <f>INDEX('元データ'!$A$2:$I$354,MATCH('企業債に関する調'!$A8,'元データ'!$A$2:$A$354,0),MATCH('企業債に関する調'!I$1,'元データ'!$A$2:$I$2,0))</f>
        <v>10395</v>
      </c>
      <c r="J8" s="156">
        <f>INDEX('元データ'!$A$2:$I$354,MATCH('企業債に関する調'!$A8,'元データ'!$A$2:$A$354,0),MATCH('企業債に関する調'!J$1,'元データ'!$A$2:$I$2,0))</f>
        <v>314481</v>
      </c>
      <c r="K8" s="156">
        <f>INDEX('元データ'!$A$2:$I$354,MATCH('企業債に関する調'!$A8,'元データ'!$A$2:$A$354,0),MATCH('企業債に関する調'!K$1,'元データ'!$A$2:$I$2,0))</f>
        <v>4914</v>
      </c>
      <c r="L8" s="314">
        <f>INDEX('元データ'!$A$2:$I$354,MATCH('企業債に関する調'!$A8,'元データ'!$A$2:$A$354,0),MATCH('企業債に関する調'!L$1,'元データ'!$A$2:$I$2,0))</f>
        <v>0</v>
      </c>
      <c r="M8" s="276"/>
    </row>
    <row r="9" spans="1:13" ht="13.5" customHeight="1">
      <c r="A9" s="234" t="s">
        <v>967</v>
      </c>
      <c r="B9" s="157"/>
      <c r="C9" s="158" t="s">
        <v>216</v>
      </c>
      <c r="D9" s="278">
        <f t="shared" si="0"/>
        <v>20513122</v>
      </c>
      <c r="E9" s="159">
        <f>INDEX('元データ'!$A$2:$I$354,MATCH('企業債に関する調'!$A9,'元データ'!$A$2:$A$354,0),MATCH('企業債に関する調'!E$1,'元データ'!$A$2:$I$2,0))</f>
        <v>10552259</v>
      </c>
      <c r="F9" s="160">
        <f>INDEX('元データ'!$A$2:$I$354,MATCH('企業債に関する調'!$A9,'元データ'!$A$2:$A$354,0),MATCH('企業債に関する調'!F$1,'元データ'!$A$2:$I$2,0))</f>
        <v>1946383</v>
      </c>
      <c r="G9" s="160">
        <f>INDEX('元データ'!$A$2:$I$354,MATCH('企業債に関する調'!$A9,'元データ'!$A$2:$A$354,0),MATCH('企業債に関する調'!G$1,'元データ'!$A$2:$I$2,0))</f>
        <v>6322211</v>
      </c>
      <c r="H9" s="160">
        <f>INDEX('元データ'!$A$2:$I$354,MATCH('企業債に関する調'!$A9,'元データ'!$A$2:$A$354,0),MATCH('企業債に関する調'!H$1,'元データ'!$A$2:$I$2,0))</f>
        <v>1428829</v>
      </c>
      <c r="I9" s="160">
        <f>INDEX('元データ'!$A$2:$I$354,MATCH('企業債に関する調'!$A9,'元データ'!$A$2:$A$354,0),MATCH('企業債に関する調'!I$1,'元データ'!$A$2:$I$2,0))</f>
        <v>10395</v>
      </c>
      <c r="J9" s="160">
        <f>INDEX('元データ'!$A$2:$I$354,MATCH('企業債に関する調'!$A9,'元データ'!$A$2:$A$354,0),MATCH('企業債に関する調'!J$1,'元データ'!$A$2:$I$2,0))</f>
        <v>248131</v>
      </c>
      <c r="K9" s="160">
        <f>INDEX('元データ'!$A$2:$I$354,MATCH('企業債に関する調'!$A9,'元データ'!$A$2:$A$354,0),MATCH('企業債に関する調'!K$1,'元データ'!$A$2:$I$2,0))</f>
        <v>4914</v>
      </c>
      <c r="L9" s="315">
        <f>INDEX('元データ'!$A$2:$I$354,MATCH('企業債に関する調'!$A9,'元データ'!$A$2:$A$354,0),MATCH('企業債に関する調'!L$1,'元データ'!$A$2:$I$2,0))</f>
        <v>0</v>
      </c>
      <c r="M9" s="276"/>
    </row>
    <row r="10" spans="1:13" ht="13.5" customHeight="1">
      <c r="A10" s="234" t="s">
        <v>968</v>
      </c>
      <c r="B10" s="161"/>
      <c r="C10" s="166" t="s">
        <v>224</v>
      </c>
      <c r="D10" s="267">
        <f t="shared" si="0"/>
        <v>0</v>
      </c>
      <c r="E10" s="162">
        <f>INDEX('元データ'!$A$2:$I$354,MATCH('企業債に関する調'!$A10,'元データ'!$A$2:$A$354,0),MATCH('企業債に関する調'!E$1,'元データ'!$A$2:$I$2,0))</f>
        <v>0</v>
      </c>
      <c r="F10" s="163">
        <f>INDEX('元データ'!$A$2:$I$354,MATCH('企業債に関する調'!$A10,'元データ'!$A$2:$A$354,0),MATCH('企業債に関する調'!F$1,'元データ'!$A$2:$I$2,0))</f>
        <v>0</v>
      </c>
      <c r="G10" s="163">
        <f>INDEX('元データ'!$A$2:$I$354,MATCH('企業債に関する調'!$A10,'元データ'!$A$2:$A$354,0),MATCH('企業債に関する調'!G$1,'元データ'!$A$2:$I$2,0))</f>
        <v>0</v>
      </c>
      <c r="H10" s="163">
        <f>INDEX('元データ'!$A$2:$I$354,MATCH('企業債に関する調'!$A10,'元データ'!$A$2:$A$354,0),MATCH('企業債に関する調'!H$1,'元データ'!$A$2:$I$2,0))</f>
        <v>0</v>
      </c>
      <c r="I10" s="163">
        <f>INDEX('元データ'!$A$2:$I$354,MATCH('企業債に関する調'!$A10,'元データ'!$A$2:$A$354,0),MATCH('企業債に関する調'!I$1,'元データ'!$A$2:$I$2,0))</f>
        <v>0</v>
      </c>
      <c r="J10" s="163">
        <f>INDEX('元データ'!$A$2:$I$354,MATCH('企業債に関する調'!$A10,'元データ'!$A$2:$A$354,0),MATCH('企業債に関する調'!J$1,'元データ'!$A$2:$I$2,0))</f>
        <v>0</v>
      </c>
      <c r="K10" s="163">
        <f>INDEX('元データ'!$A$2:$I$354,MATCH('企業債に関する調'!$A10,'元データ'!$A$2:$A$354,0),MATCH('企業債に関する調'!K$1,'元データ'!$A$2:$I$2,0))</f>
        <v>0</v>
      </c>
      <c r="L10" s="164">
        <f>INDEX('元データ'!$A$2:$I$354,MATCH('企業債に関する調'!$A10,'元データ'!$A$2:$A$354,0),MATCH('企業債に関する調'!L$1,'元データ'!$A$2:$I$2,0))</f>
        <v>0</v>
      </c>
      <c r="M10" s="276"/>
    </row>
    <row r="11" spans="1:13" ht="13.5" customHeight="1">
      <c r="A11" s="234" t="s">
        <v>969</v>
      </c>
      <c r="B11" s="165" t="s">
        <v>91</v>
      </c>
      <c r="C11" s="166" t="s">
        <v>225</v>
      </c>
      <c r="D11" s="267">
        <f t="shared" si="0"/>
        <v>8619592</v>
      </c>
      <c r="E11" s="162">
        <f>INDEX('元データ'!$A$2:$I$354,MATCH('企業債に関する調'!$A11,'元データ'!$A$2:$A$354,0),MATCH('企業債に関する調'!E$1,'元データ'!$A$2:$I$2,0))</f>
        <v>8572321</v>
      </c>
      <c r="F11" s="163">
        <f>INDEX('元データ'!$A$2:$I$354,MATCH('企業債に関する調'!$A11,'元データ'!$A$2:$A$354,0),MATCH('企業債に関する調'!F$1,'元データ'!$A$2:$I$2,0))</f>
        <v>18037</v>
      </c>
      <c r="G11" s="163">
        <f>INDEX('元データ'!$A$2:$I$354,MATCH('企業債に関する調'!$A11,'元データ'!$A$2:$A$354,0),MATCH('企業債に関する調'!G$1,'元データ'!$A$2:$I$2,0))</f>
        <v>10625</v>
      </c>
      <c r="H11" s="163">
        <f>INDEX('元データ'!$A$2:$I$354,MATCH('企業債に関する調'!$A11,'元データ'!$A$2:$A$354,0),MATCH('企業債に関する調'!H$1,'元データ'!$A$2:$I$2,0))</f>
        <v>18609</v>
      </c>
      <c r="I11" s="163">
        <f>INDEX('元データ'!$A$2:$I$354,MATCH('企業債に関する調'!$A11,'元データ'!$A$2:$A$354,0),MATCH('企業債に関する調'!I$1,'元データ'!$A$2:$I$2,0))</f>
        <v>0</v>
      </c>
      <c r="J11" s="163">
        <f>INDEX('元データ'!$A$2:$I$354,MATCH('企業債に関する調'!$A11,'元データ'!$A$2:$A$354,0),MATCH('企業債に関する調'!J$1,'元データ'!$A$2:$I$2,0))</f>
        <v>0</v>
      </c>
      <c r="K11" s="163">
        <f>INDEX('元データ'!$A$2:$I$354,MATCH('企業債に関する調'!$A11,'元データ'!$A$2:$A$354,0),MATCH('企業債に関する調'!K$1,'元データ'!$A$2:$I$2,0))</f>
        <v>0</v>
      </c>
      <c r="L11" s="164">
        <f>INDEX('元データ'!$A$2:$I$354,MATCH('企業債に関する調'!$A11,'元データ'!$A$2:$A$354,0),MATCH('企業債に関する調'!L$1,'元データ'!$A$2:$I$2,0))</f>
        <v>0</v>
      </c>
      <c r="M11" s="276"/>
    </row>
    <row r="12" spans="1:13" ht="13.5" customHeight="1">
      <c r="A12" s="234" t="s">
        <v>970</v>
      </c>
      <c r="B12" s="161"/>
      <c r="C12" s="166" t="s">
        <v>297</v>
      </c>
      <c r="D12" s="267">
        <f t="shared" si="0"/>
        <v>36009835</v>
      </c>
      <c r="E12" s="162">
        <f>INDEX('元データ'!$A$2:$I$354,MATCH('企業債に関する調'!$A12,'元データ'!$A$2:$A$354,0),MATCH('企業債に関する調'!E$1,'元データ'!$A$2:$I$2,0))</f>
        <v>23324913</v>
      </c>
      <c r="F12" s="163">
        <f>INDEX('元データ'!$A$2:$I$354,MATCH('企業債に関する調'!$A12,'元データ'!$A$2:$A$354,0),MATCH('企業債に関する調'!F$1,'元データ'!$A$2:$I$2,0))</f>
        <v>2883442</v>
      </c>
      <c r="G12" s="163">
        <f>INDEX('元データ'!$A$2:$I$354,MATCH('企業債に関する調'!$A12,'元データ'!$A$2:$A$354,0),MATCH('企業債に関する調'!G$1,'元データ'!$A$2:$I$2,0))</f>
        <v>8952778</v>
      </c>
      <c r="H12" s="163">
        <f>INDEX('元データ'!$A$2:$I$354,MATCH('企業債に関する調'!$A12,'元データ'!$A$2:$A$354,0),MATCH('企業債に関する調'!H$1,'元データ'!$A$2:$I$2,0))</f>
        <v>782352</v>
      </c>
      <c r="I12" s="163">
        <f>INDEX('元データ'!$A$2:$I$354,MATCH('企業債に関する調'!$A12,'元データ'!$A$2:$A$354,0),MATCH('企業債に関する調'!I$1,'元データ'!$A$2:$I$2,0))</f>
        <v>0</v>
      </c>
      <c r="J12" s="163">
        <f>INDEX('元データ'!$A$2:$I$354,MATCH('企業債に関する調'!$A12,'元データ'!$A$2:$A$354,0),MATCH('企業債に関する調'!J$1,'元データ'!$A$2:$I$2,0))</f>
        <v>66350</v>
      </c>
      <c r="K12" s="163">
        <f>INDEX('元データ'!$A$2:$I$354,MATCH('企業債に関する調'!$A12,'元データ'!$A$2:$A$354,0),MATCH('企業債に関する調'!K$1,'元データ'!$A$2:$I$2,0))</f>
        <v>0</v>
      </c>
      <c r="L12" s="164">
        <f>INDEX('元データ'!$A$2:$I$354,MATCH('企業債に関する調'!$A12,'元データ'!$A$2:$A$354,0),MATCH('企業債に関する調'!L$1,'元データ'!$A$2:$I$2,0))</f>
        <v>0</v>
      </c>
      <c r="M12" s="276"/>
    </row>
    <row r="13" spans="1:13" ht="13.5" customHeight="1">
      <c r="A13" s="234" t="s">
        <v>971</v>
      </c>
      <c r="B13" s="167" t="s">
        <v>69</v>
      </c>
      <c r="C13" s="166" t="s">
        <v>217</v>
      </c>
      <c r="D13" s="267">
        <f t="shared" si="0"/>
        <v>4176273</v>
      </c>
      <c r="E13" s="162">
        <f>INDEX('元データ'!$A$2:$I$354,MATCH('企業債に関する調'!$A13,'元データ'!$A$2:$A$354,0),MATCH('企業債に関する調'!E$1,'元データ'!$A$2:$I$2,0))</f>
        <v>3659324</v>
      </c>
      <c r="F13" s="163">
        <f>INDEX('元データ'!$A$2:$I$354,MATCH('企業債に関する調'!$A13,'元データ'!$A$2:$A$354,0),MATCH('企業債に関する調'!F$1,'元データ'!$A$2:$I$2,0))</f>
        <v>159837</v>
      </c>
      <c r="G13" s="163">
        <f>INDEX('元データ'!$A$2:$I$354,MATCH('企業債に関する調'!$A13,'元データ'!$A$2:$A$354,0),MATCH('企業債に関する調'!G$1,'元データ'!$A$2:$I$2,0))</f>
        <v>319915</v>
      </c>
      <c r="H13" s="163">
        <f>INDEX('元データ'!$A$2:$I$354,MATCH('企業債に関する調'!$A13,'元データ'!$A$2:$A$354,0),MATCH('企業債に関する調'!H$1,'元データ'!$A$2:$I$2,0))</f>
        <v>37197</v>
      </c>
      <c r="I13" s="163">
        <f>INDEX('元データ'!$A$2:$I$354,MATCH('企業債に関する調'!$A13,'元データ'!$A$2:$A$354,0),MATCH('企業債に関する調'!I$1,'元データ'!$A$2:$I$2,0))</f>
        <v>0</v>
      </c>
      <c r="J13" s="163">
        <f>INDEX('元データ'!$A$2:$I$354,MATCH('企業債に関する調'!$A13,'元データ'!$A$2:$A$354,0),MATCH('企業債に関する調'!J$1,'元データ'!$A$2:$I$2,0))</f>
        <v>0</v>
      </c>
      <c r="K13" s="163">
        <f>INDEX('元データ'!$A$2:$I$354,MATCH('企業債に関する調'!$A13,'元データ'!$A$2:$A$354,0),MATCH('企業債に関する調'!K$1,'元データ'!$A$2:$I$2,0))</f>
        <v>0</v>
      </c>
      <c r="L13" s="164">
        <f>INDEX('元データ'!$A$2:$I$354,MATCH('企業債に関する調'!$A13,'元データ'!$A$2:$A$354,0),MATCH('企業債に関する調'!L$1,'元データ'!$A$2:$I$2,0))</f>
        <v>0</v>
      </c>
      <c r="M13" s="276"/>
    </row>
    <row r="14" spans="1:12" ht="13.5" customHeight="1">
      <c r="A14" s="234" t="s">
        <v>972</v>
      </c>
      <c r="B14" s="161"/>
      <c r="C14" s="166" t="s">
        <v>227</v>
      </c>
      <c r="D14" s="267">
        <f t="shared" si="0"/>
        <v>2182413</v>
      </c>
      <c r="E14" s="162">
        <f>INDEX('元データ'!$A$2:$I$354,MATCH('企業債に関する調'!$A14,'元データ'!$A$2:$A$354,0),MATCH('企業債に関する調'!E$1,'元データ'!$A$2:$I$2,0))</f>
        <v>1731756</v>
      </c>
      <c r="F14" s="163">
        <f>INDEX('元データ'!$A$2:$I$354,MATCH('企業債に関する調'!$A14,'元データ'!$A$2:$A$354,0),MATCH('企業債に関する調'!F$1,'元データ'!$A$2:$I$2,0))</f>
        <v>245901</v>
      </c>
      <c r="G14" s="163">
        <f>INDEX('元データ'!$A$2:$I$354,MATCH('企業債に関する調'!$A14,'元データ'!$A$2:$A$354,0),MATCH('企業債に関する調'!G$1,'元データ'!$A$2:$I$2,0))</f>
        <v>197846</v>
      </c>
      <c r="H14" s="163">
        <f>INDEX('元データ'!$A$2:$I$354,MATCH('企業債に関する調'!$A14,'元データ'!$A$2:$A$354,0),MATCH('企業債に関する調'!H$1,'元データ'!$A$2:$I$2,0))</f>
        <v>6910</v>
      </c>
      <c r="I14" s="163">
        <f>INDEX('元データ'!$A$2:$I$354,MATCH('企業債に関する調'!$A14,'元データ'!$A$2:$A$354,0),MATCH('企業債に関する調'!I$1,'元データ'!$A$2:$I$2,0))</f>
        <v>0</v>
      </c>
      <c r="J14" s="163">
        <f>INDEX('元データ'!$A$2:$I$354,MATCH('企業債に関する調'!$A14,'元データ'!$A$2:$A$354,0),MATCH('企業債に関する調'!J$1,'元データ'!$A$2:$I$2,0))</f>
        <v>0</v>
      </c>
      <c r="K14" s="163">
        <f>INDEX('元データ'!$A$2:$I$354,MATCH('企業債に関する調'!$A14,'元データ'!$A$2:$A$354,0),MATCH('企業債に関する調'!K$1,'元データ'!$A$2:$I$2,0))</f>
        <v>0</v>
      </c>
      <c r="L14" s="164">
        <f>INDEX('元データ'!$A$2:$I$354,MATCH('企業債に関する調'!$A14,'元データ'!$A$2:$A$354,0),MATCH('企業債に関する調'!L$1,'元データ'!$A$2:$I$2,0))</f>
        <v>0</v>
      </c>
    </row>
    <row r="15" spans="1:12" ht="13.5" customHeight="1">
      <c r="A15" s="234" t="s">
        <v>973</v>
      </c>
      <c r="B15" s="167" t="s">
        <v>92</v>
      </c>
      <c r="C15" s="166" t="s">
        <v>218</v>
      </c>
      <c r="D15" s="267">
        <f t="shared" si="0"/>
        <v>0</v>
      </c>
      <c r="E15" s="162">
        <f>INDEX('元データ'!$A$2:$I$354,MATCH('企業債に関する調'!$A15,'元データ'!$A$2:$A$354,0),MATCH('企業債に関する調'!E$1,'元データ'!$A$2:$I$2,0))</f>
        <v>0</v>
      </c>
      <c r="F15" s="163">
        <f>INDEX('元データ'!$A$2:$I$354,MATCH('企業債に関する調'!$A15,'元データ'!$A$2:$A$354,0),MATCH('企業債に関する調'!F$1,'元データ'!$A$2:$I$2,0))</f>
        <v>0</v>
      </c>
      <c r="G15" s="163">
        <f>INDEX('元データ'!$A$2:$I$354,MATCH('企業債に関する調'!$A15,'元データ'!$A$2:$A$354,0),MATCH('企業債に関する調'!G$1,'元データ'!$A$2:$I$2,0))</f>
        <v>0</v>
      </c>
      <c r="H15" s="163">
        <f>INDEX('元データ'!$A$2:$I$354,MATCH('企業債に関する調'!$A15,'元データ'!$A$2:$A$354,0),MATCH('企業債に関する調'!H$1,'元データ'!$A$2:$I$2,0))</f>
        <v>0</v>
      </c>
      <c r="I15" s="163">
        <f>INDEX('元データ'!$A$2:$I$354,MATCH('企業債に関する調'!$A15,'元データ'!$A$2:$A$354,0),MATCH('企業債に関する調'!I$1,'元データ'!$A$2:$I$2,0))</f>
        <v>0</v>
      </c>
      <c r="J15" s="163">
        <f>INDEX('元データ'!$A$2:$I$354,MATCH('企業債に関する調'!$A15,'元データ'!$A$2:$A$354,0),MATCH('企業債に関する調'!J$1,'元データ'!$A$2:$I$2,0))</f>
        <v>0</v>
      </c>
      <c r="K15" s="163">
        <f>INDEX('元データ'!$A$2:$I$354,MATCH('企業債に関する調'!$A15,'元データ'!$A$2:$A$354,0),MATCH('企業債に関する調'!K$1,'元データ'!$A$2:$I$2,0))</f>
        <v>0</v>
      </c>
      <c r="L15" s="164">
        <f>INDEX('元データ'!$A$2:$I$354,MATCH('企業債に関する調'!$A15,'元データ'!$A$2:$A$354,0),MATCH('企業債に関する調'!L$1,'元データ'!$A$2:$I$2,0))</f>
        <v>0</v>
      </c>
    </row>
    <row r="16" spans="1:12" ht="13.5" customHeight="1">
      <c r="A16" s="234" t="s">
        <v>974</v>
      </c>
      <c r="B16" s="161"/>
      <c r="C16" s="166" t="s">
        <v>219</v>
      </c>
      <c r="D16" s="267">
        <f t="shared" si="0"/>
        <v>0</v>
      </c>
      <c r="E16" s="162">
        <f>INDEX('元データ'!$A$2:$I$354,MATCH('企業債に関する調'!$A16,'元データ'!$A$2:$A$354,0),MATCH('企業債に関する調'!E$1,'元データ'!$A$2:$I$2,0))</f>
        <v>0</v>
      </c>
      <c r="F16" s="163">
        <f>INDEX('元データ'!$A$2:$I$354,MATCH('企業債に関する調'!$A16,'元データ'!$A$2:$A$354,0),MATCH('企業債に関する調'!F$1,'元データ'!$A$2:$I$2,0))</f>
        <v>0</v>
      </c>
      <c r="G16" s="163">
        <f>INDEX('元データ'!$A$2:$I$354,MATCH('企業債に関する調'!$A16,'元データ'!$A$2:$A$354,0),MATCH('企業債に関する調'!G$1,'元データ'!$A$2:$I$2,0))</f>
        <v>0</v>
      </c>
      <c r="H16" s="163">
        <f>INDEX('元データ'!$A$2:$I$354,MATCH('企業債に関する調'!$A16,'元データ'!$A$2:$A$354,0),MATCH('企業債に関する調'!H$1,'元データ'!$A$2:$I$2,0))</f>
        <v>0</v>
      </c>
      <c r="I16" s="163">
        <f>INDEX('元データ'!$A$2:$I$354,MATCH('企業債に関する調'!$A16,'元データ'!$A$2:$A$354,0),MATCH('企業債に関する調'!I$1,'元データ'!$A$2:$I$2,0))</f>
        <v>0</v>
      </c>
      <c r="J16" s="163">
        <f>INDEX('元データ'!$A$2:$I$354,MATCH('企業債に関する調'!$A16,'元データ'!$A$2:$A$354,0),MATCH('企業債に関する調'!J$1,'元データ'!$A$2:$I$2,0))</f>
        <v>0</v>
      </c>
      <c r="K16" s="163">
        <f>INDEX('元データ'!$A$2:$I$354,MATCH('企業債に関する調'!$A16,'元データ'!$A$2:$A$354,0),MATCH('企業債に関する調'!K$1,'元データ'!$A$2:$I$2,0))</f>
        <v>0</v>
      </c>
      <c r="L16" s="164">
        <f>INDEX('元データ'!$A$2:$I$354,MATCH('企業債に関する調'!$A16,'元データ'!$A$2:$A$354,0),MATCH('企業債に関する調'!L$1,'元データ'!$A$2:$I$2,0))</f>
        <v>0</v>
      </c>
    </row>
    <row r="17" spans="1:12" ht="13.5" customHeight="1">
      <c r="A17" s="234" t="s">
        <v>975</v>
      </c>
      <c r="B17" s="167" t="s">
        <v>93</v>
      </c>
      <c r="C17" s="166" t="s">
        <v>222</v>
      </c>
      <c r="D17" s="267">
        <f t="shared" si="0"/>
        <v>0</v>
      </c>
      <c r="E17" s="162">
        <f>INDEX('元データ'!$A$2:$I$354,MATCH('企業債に関する調'!$A17,'元データ'!$A$2:$A$354,0),MATCH('企業債に関する調'!E$1,'元データ'!$A$2:$I$2,0))</f>
        <v>0</v>
      </c>
      <c r="F17" s="163">
        <f>INDEX('元データ'!$A$2:$I$354,MATCH('企業債に関する調'!$A17,'元データ'!$A$2:$A$354,0),MATCH('企業債に関する調'!F$1,'元データ'!$A$2:$I$2,0))</f>
        <v>0</v>
      </c>
      <c r="G17" s="163">
        <f>INDEX('元データ'!$A$2:$I$354,MATCH('企業債に関する調'!$A17,'元データ'!$A$2:$A$354,0),MATCH('企業債に関する調'!G$1,'元データ'!$A$2:$I$2,0))</f>
        <v>0</v>
      </c>
      <c r="H17" s="163">
        <f>INDEX('元データ'!$A$2:$I$354,MATCH('企業債に関する調'!$A17,'元データ'!$A$2:$A$354,0),MATCH('企業債に関する調'!H$1,'元データ'!$A$2:$I$2,0))</f>
        <v>0</v>
      </c>
      <c r="I17" s="163">
        <f>INDEX('元データ'!$A$2:$I$354,MATCH('企業債に関する調'!$A17,'元データ'!$A$2:$A$354,0),MATCH('企業債に関する調'!I$1,'元データ'!$A$2:$I$2,0))</f>
        <v>0</v>
      </c>
      <c r="J17" s="163">
        <f>INDEX('元データ'!$A$2:$I$354,MATCH('企業債に関する調'!$A17,'元データ'!$A$2:$A$354,0),MATCH('企業債に関する調'!J$1,'元データ'!$A$2:$I$2,0))</f>
        <v>0</v>
      </c>
      <c r="K17" s="163">
        <f>INDEX('元データ'!$A$2:$I$354,MATCH('企業債に関する調'!$A17,'元データ'!$A$2:$A$354,0),MATCH('企業債に関する調'!K$1,'元データ'!$A$2:$I$2,0))</f>
        <v>0</v>
      </c>
      <c r="L17" s="164">
        <f>INDEX('元データ'!$A$2:$I$354,MATCH('企業債に関する調'!$A17,'元データ'!$A$2:$A$354,0),MATCH('企業債に関する調'!L$1,'元データ'!$A$2:$I$2,0))</f>
        <v>0</v>
      </c>
    </row>
    <row r="18" spans="1:12" ht="13.5" customHeight="1">
      <c r="A18" s="234" t="s">
        <v>976</v>
      </c>
      <c r="B18" s="279"/>
      <c r="C18" s="166" t="s">
        <v>220</v>
      </c>
      <c r="D18" s="267">
        <f t="shared" si="0"/>
        <v>0</v>
      </c>
      <c r="E18" s="162">
        <f>INDEX('元データ'!$A$2:$I$354,MATCH('企業債に関する調'!$A18,'元データ'!$A$2:$A$354,0),MATCH('企業債に関する調'!E$1,'元データ'!$A$2:$I$2,0))</f>
        <v>0</v>
      </c>
      <c r="F18" s="163">
        <f>INDEX('元データ'!$A$2:$I$354,MATCH('企業債に関する調'!$A18,'元データ'!$A$2:$A$354,0),MATCH('企業債に関する調'!F$1,'元データ'!$A$2:$I$2,0))</f>
        <v>0</v>
      </c>
      <c r="G18" s="163">
        <f>INDEX('元データ'!$A$2:$I$354,MATCH('企業債に関する調'!$A18,'元データ'!$A$2:$A$354,0),MATCH('企業債に関する調'!G$1,'元データ'!$A$2:$I$2,0))</f>
        <v>0</v>
      </c>
      <c r="H18" s="163">
        <f>INDEX('元データ'!$A$2:$I$354,MATCH('企業債に関する調'!$A18,'元データ'!$A$2:$A$354,0),MATCH('企業債に関する調'!H$1,'元データ'!$A$2:$I$2,0))</f>
        <v>0</v>
      </c>
      <c r="I18" s="163">
        <f>INDEX('元データ'!$A$2:$I$354,MATCH('企業債に関する調'!$A18,'元データ'!$A$2:$A$354,0),MATCH('企業債に関する調'!I$1,'元データ'!$A$2:$I$2,0))</f>
        <v>0</v>
      </c>
      <c r="J18" s="163">
        <f>INDEX('元データ'!$A$2:$I$354,MATCH('企業債に関する調'!$A18,'元データ'!$A$2:$A$354,0),MATCH('企業債に関する調'!J$1,'元データ'!$A$2:$I$2,0))</f>
        <v>0</v>
      </c>
      <c r="K18" s="163">
        <f>INDEX('元データ'!$A$2:$I$354,MATCH('企業債に関する調'!$A18,'元データ'!$A$2:$A$354,0),MATCH('企業債に関する調'!K$1,'元データ'!$A$2:$I$2,0))</f>
        <v>0</v>
      </c>
      <c r="L18" s="164">
        <f>INDEX('元データ'!$A$2:$I$354,MATCH('企業債に関する調'!$A18,'元データ'!$A$2:$A$354,0),MATCH('企業債に関する調'!L$1,'元データ'!$A$2:$I$2,0))</f>
        <v>0</v>
      </c>
    </row>
    <row r="19" spans="1:12" ht="13.5" customHeight="1">
      <c r="A19" s="234" t="s">
        <v>977</v>
      </c>
      <c r="B19" s="168"/>
      <c r="C19" s="169" t="s">
        <v>221</v>
      </c>
      <c r="D19" s="280">
        <f t="shared" si="0"/>
        <v>0</v>
      </c>
      <c r="E19" s="170">
        <f>INDEX('元データ'!$A$2:$I$354,MATCH('企業債に関する調'!$A19,'元データ'!$A$2:$A$354,0),MATCH('企業債に関する調'!E$1,'元データ'!$A$2:$I$2,0))</f>
        <v>0</v>
      </c>
      <c r="F19" s="171">
        <f>INDEX('元データ'!$A$2:$I$354,MATCH('企業債に関する調'!$A19,'元データ'!$A$2:$A$354,0),MATCH('企業債に関する調'!F$1,'元データ'!$A$2:$I$2,0))</f>
        <v>0</v>
      </c>
      <c r="G19" s="171">
        <f>INDEX('元データ'!$A$2:$I$354,MATCH('企業債に関する調'!$A19,'元データ'!$A$2:$A$354,0),MATCH('企業債に関する調'!G$1,'元データ'!$A$2:$I$2,0))</f>
        <v>0</v>
      </c>
      <c r="H19" s="171">
        <f>INDEX('元データ'!$A$2:$I$354,MATCH('企業債に関する調'!$A19,'元データ'!$A$2:$A$354,0),MATCH('企業債に関する調'!H$1,'元データ'!$A$2:$I$2,0))</f>
        <v>0</v>
      </c>
      <c r="I19" s="171">
        <f>INDEX('元データ'!$A$2:$I$354,MATCH('企業債に関する調'!$A19,'元データ'!$A$2:$A$354,0),MATCH('企業債に関する調'!I$1,'元データ'!$A$2:$I$2,0))</f>
        <v>0</v>
      </c>
      <c r="J19" s="171">
        <f>INDEX('元データ'!$A$2:$I$354,MATCH('企業債に関する調'!$A19,'元データ'!$A$2:$A$354,0),MATCH('企業債に関する調'!J$1,'元データ'!$A$2:$I$2,0))</f>
        <v>0</v>
      </c>
      <c r="K19" s="171">
        <f>INDEX('元データ'!$A$2:$I$354,MATCH('企業債に関する調'!$A19,'元データ'!$A$2:$A$354,0),MATCH('企業債に関する調'!K$1,'元データ'!$A$2:$I$2,0))</f>
        <v>0</v>
      </c>
      <c r="L19" s="172">
        <f>INDEX('元データ'!$A$2:$I$354,MATCH('企業債に関する調'!$A19,'元データ'!$A$2:$A$354,0),MATCH('企業債に関する調'!L$1,'元データ'!$A$2:$I$2,0))</f>
        <v>0</v>
      </c>
    </row>
    <row r="20" spans="1:12" ht="13.5" customHeight="1">
      <c r="A20" s="234" t="s">
        <v>978</v>
      </c>
      <c r="B20" s="167"/>
      <c r="C20" s="166" t="s">
        <v>280</v>
      </c>
      <c r="D20" s="267">
        <f t="shared" si="0"/>
        <v>56400</v>
      </c>
      <c r="E20" s="162">
        <f>INDEX('元データ'!$A$2:$I$354,MATCH('企業債に関する調'!$A20,'元データ'!$A$2:$A$354,0),MATCH('企業債に関する調'!E$1,'元データ'!$A$2:$I$2,0))</f>
        <v>0</v>
      </c>
      <c r="F20" s="163">
        <f>INDEX('元データ'!$A$2:$I$354,MATCH('企業債に関する調'!$A20,'元データ'!$A$2:$A$354,0),MATCH('企業債に関する調'!F$1,'元データ'!$A$2:$I$2,0))</f>
        <v>56400</v>
      </c>
      <c r="G20" s="163">
        <f>INDEX('元データ'!$A$2:$I$354,MATCH('企業債に関する調'!$A20,'元データ'!$A$2:$A$354,0),MATCH('企業債に関する調'!G$1,'元データ'!$A$2:$I$2,0))</f>
        <v>0</v>
      </c>
      <c r="H20" s="163">
        <f>INDEX('元データ'!$A$2:$I$354,MATCH('企業債に関する調'!$A20,'元データ'!$A$2:$A$354,0),MATCH('企業債に関する調'!H$1,'元データ'!$A$2:$I$2,0))</f>
        <v>0</v>
      </c>
      <c r="I20" s="163">
        <f>INDEX('元データ'!$A$2:$I$354,MATCH('企業債に関する調'!$A20,'元データ'!$A$2:$A$354,0),MATCH('企業債に関する調'!I$1,'元データ'!$A$2:$I$2,0))</f>
        <v>0</v>
      </c>
      <c r="J20" s="163">
        <f>INDEX('元データ'!$A$2:$I$354,MATCH('企業債に関する調'!$A20,'元データ'!$A$2:$A$354,0),MATCH('企業債に関する調'!J$1,'元データ'!$A$2:$I$2,0))</f>
        <v>0</v>
      </c>
      <c r="K20" s="163">
        <f>INDEX('元データ'!$A$2:$I$354,MATCH('企業債に関する調'!$A20,'元データ'!$A$2:$A$354,0),MATCH('企業債に関する調'!K$1,'元データ'!$A$2:$I$2,0))</f>
        <v>0</v>
      </c>
      <c r="L20" s="164">
        <f>INDEX('元データ'!$A$2:$I$354,MATCH('企業債に関する調'!$A20,'元データ'!$A$2:$A$354,0),MATCH('企業債に関する調'!L$1,'元データ'!$A$2:$I$2,0))</f>
        <v>0</v>
      </c>
    </row>
    <row r="21" spans="1:12" ht="13.5" customHeight="1">
      <c r="A21" s="234" t="s">
        <v>979</v>
      </c>
      <c r="B21" s="161"/>
      <c r="C21" s="166" t="s">
        <v>281</v>
      </c>
      <c r="D21" s="267">
        <f t="shared" si="0"/>
        <v>3357132</v>
      </c>
      <c r="E21" s="162">
        <f>INDEX('元データ'!$A$2:$I$354,MATCH('企業債に関する調'!$A21,'元データ'!$A$2:$A$354,0),MATCH('企業債に関する調'!E$1,'元データ'!$A$2:$I$2,0))</f>
        <v>1294907</v>
      </c>
      <c r="F21" s="163">
        <f>INDEX('元データ'!$A$2:$I$354,MATCH('企業債に関する調'!$A21,'元データ'!$A$2:$A$354,0),MATCH('企業債に関する調'!F$1,'元データ'!$A$2:$I$2,0))</f>
        <v>242243</v>
      </c>
      <c r="G21" s="163">
        <f>INDEX('元データ'!$A$2:$I$354,MATCH('企業債に関する調'!$A21,'元データ'!$A$2:$A$354,0),MATCH('企業債に関する調'!G$1,'元データ'!$A$2:$I$2,0))</f>
        <v>1701403</v>
      </c>
      <c r="H21" s="163">
        <f>INDEX('元データ'!$A$2:$I$354,MATCH('企業債に関する調'!$A21,'元データ'!$A$2:$A$354,0),MATCH('企業債に関する調'!H$1,'元データ'!$A$2:$I$2,0))</f>
        <v>89093</v>
      </c>
      <c r="I21" s="163">
        <f>INDEX('元データ'!$A$2:$I$354,MATCH('企業債に関する調'!$A21,'元データ'!$A$2:$A$354,0),MATCH('企業債に関する調'!I$1,'元データ'!$A$2:$I$2,0))</f>
        <v>0</v>
      </c>
      <c r="J21" s="163">
        <f>INDEX('元データ'!$A$2:$I$354,MATCH('企業債に関する調'!$A21,'元データ'!$A$2:$A$354,0),MATCH('企業債に関する調'!J$1,'元データ'!$A$2:$I$2,0))</f>
        <v>24572</v>
      </c>
      <c r="K21" s="163">
        <f>INDEX('元データ'!$A$2:$I$354,MATCH('企業債に関する調'!$A21,'元データ'!$A$2:$A$354,0),MATCH('企業債に関する調'!K$1,'元データ'!$A$2:$I$2,0))</f>
        <v>4914</v>
      </c>
      <c r="L21" s="164">
        <f>INDEX('元データ'!$A$2:$I$354,MATCH('企業債に関する調'!$A21,'元データ'!$A$2:$A$354,0),MATCH('企業債に関する調'!L$1,'元データ'!$A$2:$I$2,0))</f>
        <v>0</v>
      </c>
    </row>
    <row r="22" spans="1:12" ht="13.5" customHeight="1">
      <c r="A22" s="234" t="s">
        <v>980</v>
      </c>
      <c r="B22" s="167" t="s">
        <v>94</v>
      </c>
      <c r="C22" s="166" t="s">
        <v>282</v>
      </c>
      <c r="D22" s="267">
        <f t="shared" si="0"/>
        <v>22426521</v>
      </c>
      <c r="E22" s="162">
        <f>INDEX('元データ'!$A$2:$I$354,MATCH('企業債に関する調'!$A22,'元データ'!$A$2:$A$354,0),MATCH('企業債に関する調'!E$1,'元データ'!$A$2:$I$2,0))</f>
        <v>16063768</v>
      </c>
      <c r="F22" s="163">
        <f>INDEX('元データ'!$A$2:$I$354,MATCH('企業債に関する調'!$A22,'元データ'!$A$2:$A$354,0),MATCH('企業債に関する調'!F$1,'元データ'!$A$2:$I$2,0))</f>
        <v>1745486</v>
      </c>
      <c r="G22" s="163">
        <f>INDEX('元データ'!$A$2:$I$354,MATCH('企業債に関する調'!$A22,'元データ'!$A$2:$A$354,0),MATCH('企業債に関する調'!G$1,'元データ'!$A$2:$I$2,0))</f>
        <v>3908178</v>
      </c>
      <c r="H22" s="163">
        <f>INDEX('元データ'!$A$2:$I$354,MATCH('企業債に関する調'!$A22,'元データ'!$A$2:$A$354,0),MATCH('企業債に関する調'!H$1,'元データ'!$A$2:$I$2,0))</f>
        <v>632325</v>
      </c>
      <c r="I22" s="163">
        <f>INDEX('元データ'!$A$2:$I$354,MATCH('企業債に関する調'!$A22,'元データ'!$A$2:$A$354,0),MATCH('企業債に関する調'!I$1,'元データ'!$A$2:$I$2,0))</f>
        <v>10395</v>
      </c>
      <c r="J22" s="163">
        <f>INDEX('元データ'!$A$2:$I$354,MATCH('企業債に関する調'!$A22,'元データ'!$A$2:$A$354,0),MATCH('企業債に関する調'!J$1,'元データ'!$A$2:$I$2,0))</f>
        <v>66369</v>
      </c>
      <c r="K22" s="163">
        <f>INDEX('元データ'!$A$2:$I$354,MATCH('企業債に関する調'!$A22,'元データ'!$A$2:$A$354,0),MATCH('企業債に関する調'!K$1,'元データ'!$A$2:$I$2,0))</f>
        <v>0</v>
      </c>
      <c r="L22" s="164">
        <f>INDEX('元データ'!$A$2:$I$354,MATCH('企業債に関する調'!$A22,'元データ'!$A$2:$A$354,0),MATCH('企業債に関する調'!L$1,'元データ'!$A$2:$I$2,0))</f>
        <v>0</v>
      </c>
    </row>
    <row r="23" spans="1:12" ht="13.5" customHeight="1">
      <c r="A23" s="234" t="s">
        <v>981</v>
      </c>
      <c r="B23" s="161"/>
      <c r="C23" s="166" t="s">
        <v>283</v>
      </c>
      <c r="D23" s="267">
        <f t="shared" si="0"/>
        <v>34931588</v>
      </c>
      <c r="E23" s="162">
        <f>INDEX('元データ'!$A$2:$I$354,MATCH('企業債に関する調'!$A23,'元データ'!$A$2:$A$354,0),MATCH('企業債に関する調'!E$1,'元データ'!$A$2:$I$2,0))</f>
        <v>23031046</v>
      </c>
      <c r="F23" s="163">
        <f>INDEX('元データ'!$A$2:$I$354,MATCH('企業債に関する調'!$A23,'元データ'!$A$2:$A$354,0),MATCH('企業債に関する調'!F$1,'元データ'!$A$2:$I$2,0))</f>
        <v>2153669</v>
      </c>
      <c r="G23" s="163">
        <f>INDEX('元データ'!$A$2:$I$354,MATCH('企業債に関する調'!$A23,'元データ'!$A$2:$A$354,0),MATCH('企業債に関する調'!G$1,'元データ'!$A$2:$I$2,0))</f>
        <v>8256070</v>
      </c>
      <c r="H23" s="163">
        <f>INDEX('元データ'!$A$2:$I$354,MATCH('企業債に関する調'!$A23,'元データ'!$A$2:$A$354,0),MATCH('企業債に関する調'!H$1,'元データ'!$A$2:$I$2,0))</f>
        <v>1267263</v>
      </c>
      <c r="I23" s="163">
        <f>INDEX('元データ'!$A$2:$I$354,MATCH('企業債に関する調'!$A23,'元データ'!$A$2:$A$354,0),MATCH('企業債に関する調'!I$1,'元データ'!$A$2:$I$2,0))</f>
        <v>0</v>
      </c>
      <c r="J23" s="163">
        <f>INDEX('元データ'!$A$2:$I$354,MATCH('企業債に関する調'!$A23,'元データ'!$A$2:$A$354,0),MATCH('企業債に関する調'!J$1,'元データ'!$A$2:$I$2,0))</f>
        <v>223540</v>
      </c>
      <c r="K23" s="163">
        <f>INDEX('元データ'!$A$2:$I$354,MATCH('企業債に関する調'!$A23,'元データ'!$A$2:$A$354,0),MATCH('企業債に関する調'!K$1,'元データ'!$A$2:$I$2,0))</f>
        <v>0</v>
      </c>
      <c r="L23" s="164">
        <f>INDEX('元データ'!$A$2:$I$354,MATCH('企業債に関する調'!$A23,'元データ'!$A$2:$A$354,0),MATCH('企業債に関する調'!L$1,'元データ'!$A$2:$I$2,0))</f>
        <v>0</v>
      </c>
    </row>
    <row r="24" spans="1:12" ht="13.5" customHeight="1">
      <c r="A24" s="234" t="s">
        <v>982</v>
      </c>
      <c r="B24" s="161"/>
      <c r="C24" s="166" t="s">
        <v>284</v>
      </c>
      <c r="D24" s="267">
        <f t="shared" si="0"/>
        <v>5147081</v>
      </c>
      <c r="E24" s="162">
        <f>INDEX('元データ'!$A$2:$I$354,MATCH('企業債に関する調'!$A24,'元データ'!$A$2:$A$354,0),MATCH('企業債に関する調'!E$1,'元データ'!$A$2:$I$2,0))</f>
        <v>3866111</v>
      </c>
      <c r="F24" s="163">
        <f>INDEX('元データ'!$A$2:$I$354,MATCH('企業債に関する調'!$A24,'元データ'!$A$2:$A$354,0),MATCH('企業債に関する調'!F$1,'元データ'!$A$2:$I$2,0))</f>
        <v>462073</v>
      </c>
      <c r="G24" s="163">
        <f>INDEX('元データ'!$A$2:$I$354,MATCH('企業債に関する調'!$A24,'元データ'!$A$2:$A$354,0),MATCH('企業債に関する調'!G$1,'元データ'!$A$2:$I$2,0))</f>
        <v>697545</v>
      </c>
      <c r="H24" s="163">
        <f>INDEX('元データ'!$A$2:$I$354,MATCH('企業債に関する調'!$A24,'元データ'!$A$2:$A$354,0),MATCH('企業債に関する調'!H$1,'元データ'!$A$2:$I$2,0))</f>
        <v>121352</v>
      </c>
      <c r="I24" s="163">
        <f>INDEX('元データ'!$A$2:$I$354,MATCH('企業債に関する調'!$A24,'元データ'!$A$2:$A$354,0),MATCH('企業債に関する調'!I$1,'元データ'!$A$2:$I$2,0))</f>
        <v>0</v>
      </c>
      <c r="J24" s="163">
        <f>INDEX('元データ'!$A$2:$I$354,MATCH('企業債に関する調'!$A24,'元データ'!$A$2:$A$354,0),MATCH('企業債に関する調'!J$1,'元データ'!$A$2:$I$2,0))</f>
        <v>0</v>
      </c>
      <c r="K24" s="163">
        <f>INDEX('元データ'!$A$2:$I$354,MATCH('企業債に関する調'!$A24,'元データ'!$A$2:$A$354,0),MATCH('企業債に関する調'!K$1,'元データ'!$A$2:$I$2,0))</f>
        <v>0</v>
      </c>
      <c r="L24" s="164">
        <f>INDEX('元データ'!$A$2:$I$354,MATCH('企業債に関する調'!$A24,'元データ'!$A$2:$A$354,0),MATCH('企業債に関する調'!L$1,'元データ'!$A$2:$I$2,0))</f>
        <v>0</v>
      </c>
    </row>
    <row r="25" spans="1:12" ht="13.5" customHeight="1">
      <c r="A25" s="234" t="s">
        <v>983</v>
      </c>
      <c r="B25" s="165" t="s">
        <v>55</v>
      </c>
      <c r="C25" s="166" t="s">
        <v>285</v>
      </c>
      <c r="D25" s="267">
        <f t="shared" si="0"/>
        <v>5582513</v>
      </c>
      <c r="E25" s="162">
        <f>INDEX('元データ'!$A$2:$I$354,MATCH('企業債に関する調'!$A25,'元データ'!$A$2:$A$354,0),MATCH('企業債に関する調'!E$1,'元データ'!$A$2:$I$2,0))</f>
        <v>3584741</v>
      </c>
      <c r="F25" s="163">
        <f>INDEX('元データ'!$A$2:$I$354,MATCH('企業債に関する調'!$A25,'元データ'!$A$2:$A$354,0),MATCH('企業債に関する調'!F$1,'元データ'!$A$2:$I$2,0))</f>
        <v>593729</v>
      </c>
      <c r="G25" s="163">
        <f>INDEX('元データ'!$A$2:$I$354,MATCH('企業債に関する調'!$A25,'元データ'!$A$2:$A$354,0),MATCH('企業債に関する調'!G$1,'元データ'!$A$2:$I$2,0))</f>
        <v>1240179</v>
      </c>
      <c r="H25" s="163">
        <f>INDEX('元データ'!$A$2:$I$354,MATCH('企業債に関する調'!$A25,'元データ'!$A$2:$A$354,0),MATCH('企業債に関する調'!H$1,'元データ'!$A$2:$I$2,0))</f>
        <v>163864</v>
      </c>
      <c r="I25" s="163">
        <f>INDEX('元データ'!$A$2:$I$354,MATCH('企業債に関する調'!$A25,'元データ'!$A$2:$A$354,0),MATCH('企業債に関する調'!I$1,'元データ'!$A$2:$I$2,0))</f>
        <v>0</v>
      </c>
      <c r="J25" s="163">
        <f>INDEX('元データ'!$A$2:$I$354,MATCH('企業債に関する調'!$A25,'元データ'!$A$2:$A$354,0),MATCH('企業債に関する調'!J$1,'元データ'!$A$2:$I$2,0))</f>
        <v>0</v>
      </c>
      <c r="K25" s="163">
        <f>INDEX('元データ'!$A$2:$I$354,MATCH('企業債に関する調'!$A25,'元データ'!$A$2:$A$354,0),MATCH('企業債に関する調'!K$1,'元データ'!$A$2:$I$2,0))</f>
        <v>0</v>
      </c>
      <c r="L25" s="164">
        <f>INDEX('元データ'!$A$2:$I$354,MATCH('企業債に関する調'!$A25,'元データ'!$A$2:$A$354,0),MATCH('企業債に関する調'!L$1,'元データ'!$A$2:$I$2,0))</f>
        <v>0</v>
      </c>
    </row>
    <row r="26" spans="1:12" ht="13.5" customHeight="1">
      <c r="A26" s="234" t="s">
        <v>984</v>
      </c>
      <c r="B26" s="165"/>
      <c r="C26" s="166" t="s">
        <v>286</v>
      </c>
      <c r="D26" s="267">
        <f t="shared" si="0"/>
        <v>0</v>
      </c>
      <c r="E26" s="162">
        <f>INDEX('元データ'!$A$2:$I$354,MATCH('企業債に関する調'!$A26,'元データ'!$A$2:$A$354,0),MATCH('企業債に関する調'!E$1,'元データ'!$A$2:$I$2,0))</f>
        <v>0</v>
      </c>
      <c r="F26" s="163">
        <f>INDEX('元データ'!$A$2:$I$354,MATCH('企業債に関する調'!$A26,'元データ'!$A$2:$A$354,0),MATCH('企業債に関する調'!F$1,'元データ'!$A$2:$I$2,0))</f>
        <v>0</v>
      </c>
      <c r="G26" s="163">
        <f>INDEX('元データ'!$A$2:$I$354,MATCH('企業債に関する調'!$A26,'元データ'!$A$2:$A$354,0),MATCH('企業債に関する調'!G$1,'元データ'!$A$2:$I$2,0))</f>
        <v>0</v>
      </c>
      <c r="H26" s="163">
        <f>INDEX('元データ'!$A$2:$I$354,MATCH('企業債に関する調'!$A26,'元データ'!$A$2:$A$354,0),MATCH('企業債に関する調'!H$1,'元データ'!$A$2:$I$2,0))</f>
        <v>0</v>
      </c>
      <c r="I26" s="163">
        <f>INDEX('元データ'!$A$2:$I$354,MATCH('企業債に関する調'!$A26,'元データ'!$A$2:$A$354,0),MATCH('企業債に関する調'!I$1,'元データ'!$A$2:$I$2,0))</f>
        <v>0</v>
      </c>
      <c r="J26" s="163">
        <f>INDEX('元データ'!$A$2:$I$354,MATCH('企業債に関する調'!$A26,'元データ'!$A$2:$A$354,0),MATCH('企業債に関する調'!J$1,'元データ'!$A$2:$I$2,0))</f>
        <v>0</v>
      </c>
      <c r="K26" s="163">
        <f>INDEX('元データ'!$A$2:$I$354,MATCH('企業債に関する調'!$A26,'元データ'!$A$2:$A$354,0),MATCH('企業債に関する調'!K$1,'元データ'!$A$2:$I$2,0))</f>
        <v>0</v>
      </c>
      <c r="L26" s="164">
        <f>INDEX('元データ'!$A$2:$I$354,MATCH('企業債に関する調'!$A26,'元データ'!$A$2:$A$354,0),MATCH('企業債に関する調'!L$1,'元データ'!$A$2:$I$2,0))</f>
        <v>0</v>
      </c>
    </row>
    <row r="27" spans="1:12" ht="13.5" customHeight="1">
      <c r="A27" s="234" t="s">
        <v>985</v>
      </c>
      <c r="B27" s="165"/>
      <c r="C27" s="166" t="s">
        <v>287</v>
      </c>
      <c r="D27" s="267">
        <f t="shared" si="0"/>
        <v>0</v>
      </c>
      <c r="E27" s="162">
        <f>INDEX('元データ'!$A$2:$I$354,MATCH('企業債に関する調'!$A27,'元データ'!$A$2:$A$354,0),MATCH('企業債に関する調'!E$1,'元データ'!$A$2:$I$2,0))</f>
        <v>0</v>
      </c>
      <c r="F27" s="163">
        <f>INDEX('元データ'!$A$2:$I$354,MATCH('企業債に関する調'!$A27,'元データ'!$A$2:$A$354,0),MATCH('企業債に関する調'!F$1,'元データ'!$A$2:$I$2,0))</f>
        <v>0</v>
      </c>
      <c r="G27" s="163">
        <f>INDEX('元データ'!$A$2:$I$354,MATCH('企業債に関する調'!$A27,'元データ'!$A$2:$A$354,0),MATCH('企業債に関する調'!G$1,'元データ'!$A$2:$I$2,0))</f>
        <v>0</v>
      </c>
      <c r="H27" s="163">
        <f>INDEX('元データ'!$A$2:$I$354,MATCH('企業債に関する調'!$A27,'元データ'!$A$2:$A$354,0),MATCH('企業債に関する調'!H$1,'元データ'!$A$2:$I$2,0))</f>
        <v>0</v>
      </c>
      <c r="I27" s="163">
        <f>INDEX('元データ'!$A$2:$I$354,MATCH('企業債に関する調'!$A27,'元データ'!$A$2:$A$354,0),MATCH('企業債に関する調'!I$1,'元データ'!$A$2:$I$2,0))</f>
        <v>0</v>
      </c>
      <c r="J27" s="163">
        <f>INDEX('元データ'!$A$2:$I$354,MATCH('企業債に関する調'!$A27,'元データ'!$A$2:$A$354,0),MATCH('企業債に関する調'!J$1,'元データ'!$A$2:$I$2,0))</f>
        <v>0</v>
      </c>
      <c r="K27" s="163">
        <f>INDEX('元データ'!$A$2:$I$354,MATCH('企業債に関する調'!$A27,'元データ'!$A$2:$A$354,0),MATCH('企業債に関する調'!K$1,'元データ'!$A$2:$I$2,0))</f>
        <v>0</v>
      </c>
      <c r="L27" s="164">
        <f>INDEX('元データ'!$A$2:$I$354,MATCH('企業債に関する調'!$A27,'元データ'!$A$2:$A$354,0),MATCH('企業債に関する調'!L$1,'元データ'!$A$2:$I$2,0))</f>
        <v>0</v>
      </c>
    </row>
    <row r="28" spans="1:12" ht="13.5" customHeight="1">
      <c r="A28" s="234" t="s">
        <v>986</v>
      </c>
      <c r="B28" s="167" t="s">
        <v>93</v>
      </c>
      <c r="C28" s="166" t="s">
        <v>288</v>
      </c>
      <c r="D28" s="267">
        <f t="shared" si="0"/>
        <v>0</v>
      </c>
      <c r="E28" s="162">
        <f>INDEX('元データ'!$A$2:$I$354,MATCH('企業債に関する調'!$A28,'元データ'!$A$2:$A$354,0),MATCH('企業債に関する調'!E$1,'元データ'!$A$2:$I$2,0))</f>
        <v>0</v>
      </c>
      <c r="F28" s="163">
        <f>INDEX('元データ'!$A$2:$I$354,MATCH('企業債に関する調'!$A28,'元データ'!$A$2:$A$354,0),MATCH('企業債に関する調'!F$1,'元データ'!$A$2:$I$2,0))</f>
        <v>0</v>
      </c>
      <c r="G28" s="163">
        <f>INDEX('元データ'!$A$2:$I$354,MATCH('企業債に関する調'!$A28,'元データ'!$A$2:$A$354,0),MATCH('企業債に関する調'!G$1,'元データ'!$A$2:$I$2,0))</f>
        <v>0</v>
      </c>
      <c r="H28" s="163">
        <f>INDEX('元データ'!$A$2:$I$354,MATCH('企業債に関する調'!$A28,'元データ'!$A$2:$A$354,0),MATCH('企業債に関する調'!H$1,'元データ'!$A$2:$I$2,0))</f>
        <v>0</v>
      </c>
      <c r="I28" s="163">
        <f>INDEX('元データ'!$A$2:$I$354,MATCH('企業債に関する調'!$A28,'元データ'!$A$2:$A$354,0),MATCH('企業債に関する調'!I$1,'元データ'!$A$2:$I$2,0))</f>
        <v>0</v>
      </c>
      <c r="J28" s="163">
        <f>INDEX('元データ'!$A$2:$I$354,MATCH('企業債に関する調'!$A28,'元データ'!$A$2:$A$354,0),MATCH('企業債に関する調'!J$1,'元データ'!$A$2:$I$2,0))</f>
        <v>0</v>
      </c>
      <c r="K28" s="163">
        <f>INDEX('元データ'!$A$2:$I$354,MATCH('企業債に関する調'!$A28,'元データ'!$A$2:$A$354,0),MATCH('企業債に関する調'!K$1,'元データ'!$A$2:$I$2,0))</f>
        <v>0</v>
      </c>
      <c r="L28" s="164">
        <f>INDEX('元データ'!$A$2:$I$354,MATCH('企業債に関する調'!$A28,'元データ'!$A$2:$A$354,0),MATCH('企業債に関する調'!L$1,'元データ'!$A$2:$I$2,0))</f>
        <v>0</v>
      </c>
    </row>
    <row r="29" spans="1:12" ht="13.5" customHeight="1">
      <c r="A29" s="234" t="s">
        <v>987</v>
      </c>
      <c r="B29" s="167"/>
      <c r="C29" s="166" t="s">
        <v>289</v>
      </c>
      <c r="D29" s="267">
        <f t="shared" si="0"/>
        <v>0</v>
      </c>
      <c r="E29" s="162">
        <f>INDEX('元データ'!$A$2:$I$354,MATCH('企業債に関する調'!$A29,'元データ'!$A$2:$A$354,0),MATCH('企業債に関する調'!E$1,'元データ'!$A$2:$I$2,0))</f>
        <v>0</v>
      </c>
      <c r="F29" s="163">
        <f>INDEX('元データ'!$A$2:$I$354,MATCH('企業債に関する調'!$A29,'元データ'!$A$2:$A$354,0),MATCH('企業債に関する調'!F$1,'元データ'!$A$2:$I$2,0))</f>
        <v>0</v>
      </c>
      <c r="G29" s="163">
        <f>INDEX('元データ'!$A$2:$I$354,MATCH('企業債に関する調'!$A29,'元データ'!$A$2:$A$354,0),MATCH('企業債に関する調'!G$1,'元データ'!$A$2:$I$2,0))</f>
        <v>0</v>
      </c>
      <c r="H29" s="163">
        <f>INDEX('元データ'!$A$2:$I$354,MATCH('企業債に関する調'!$A29,'元データ'!$A$2:$A$354,0),MATCH('企業債に関する調'!H$1,'元データ'!$A$2:$I$2,0))</f>
        <v>0</v>
      </c>
      <c r="I29" s="163">
        <f>INDEX('元データ'!$A$2:$I$354,MATCH('企業債に関する調'!$A29,'元データ'!$A$2:$A$354,0),MATCH('企業債に関する調'!I$1,'元データ'!$A$2:$I$2,0))</f>
        <v>0</v>
      </c>
      <c r="J29" s="163">
        <f>INDEX('元データ'!$A$2:$I$354,MATCH('企業債に関する調'!$A29,'元データ'!$A$2:$A$354,0),MATCH('企業債に関する調'!J$1,'元データ'!$A$2:$I$2,0))</f>
        <v>0</v>
      </c>
      <c r="K29" s="163">
        <f>INDEX('元データ'!$A$2:$I$354,MATCH('企業債に関する調'!$A29,'元データ'!$A$2:$A$354,0),MATCH('企業債に関する調'!K$1,'元データ'!$A$2:$I$2,0))</f>
        <v>0</v>
      </c>
      <c r="L29" s="164">
        <f>INDEX('元データ'!$A$2:$I$354,MATCH('企業債に関する調'!$A29,'元データ'!$A$2:$A$354,0),MATCH('企業債に関する調'!L$1,'元データ'!$A$2:$I$2,0))</f>
        <v>0</v>
      </c>
    </row>
    <row r="30" spans="1:12" ht="13.5" customHeight="1">
      <c r="A30" s="234" t="s">
        <v>988</v>
      </c>
      <c r="B30" s="173"/>
      <c r="C30" s="174" t="s">
        <v>290</v>
      </c>
      <c r="D30" s="281">
        <f t="shared" si="0"/>
        <v>0</v>
      </c>
      <c r="E30" s="175">
        <f>INDEX('元データ'!$A$2:$I$354,MATCH('企業債に関する調'!$A30,'元データ'!$A$2:$A$354,0),MATCH('企業債に関する調'!E$1,'元データ'!$A$2:$I$2,0))</f>
        <v>0</v>
      </c>
      <c r="F30" s="176">
        <f>INDEX('元データ'!$A$2:$I$354,MATCH('企業債に関する調'!$A30,'元データ'!$A$2:$A$354,0),MATCH('企業債に関する調'!F$1,'元データ'!$A$2:$I$2,0))</f>
        <v>0</v>
      </c>
      <c r="G30" s="176">
        <f>INDEX('元データ'!$A$2:$I$354,MATCH('企業債に関する調'!$A30,'元データ'!$A$2:$A$354,0),MATCH('企業債に関する調'!G$1,'元データ'!$A$2:$I$2,0))</f>
        <v>0</v>
      </c>
      <c r="H30" s="176">
        <f>INDEX('元データ'!$A$2:$I$354,MATCH('企業債に関する調'!$A30,'元データ'!$A$2:$A$354,0),MATCH('企業債に関する調'!H$1,'元データ'!$A$2:$I$2,0))</f>
        <v>0</v>
      </c>
      <c r="I30" s="176">
        <f>INDEX('元データ'!$A$2:$I$354,MATCH('企業債に関する調'!$A30,'元データ'!$A$2:$A$354,0),MATCH('企業債に関する調'!I$1,'元データ'!$A$2:$I$2,0))</f>
        <v>0</v>
      </c>
      <c r="J30" s="176">
        <f>INDEX('元データ'!$A$2:$I$354,MATCH('企業債に関する調'!$A30,'元データ'!$A$2:$A$354,0),MATCH('企業債に関する調'!J$1,'元データ'!$A$2:$I$2,0))</f>
        <v>0</v>
      </c>
      <c r="K30" s="176">
        <f>INDEX('元データ'!$A$2:$I$354,MATCH('企業債に関する調'!$A30,'元データ'!$A$2:$A$354,0),MATCH('企業債に関する調'!K$1,'元データ'!$A$2:$I$2,0))</f>
        <v>0</v>
      </c>
      <c r="L30" s="177">
        <f>INDEX('元データ'!$A$2:$I$354,MATCH('企業債に関する調'!$A30,'元データ'!$A$2:$A$354,0),MATCH('企業債に関する調'!L$1,'元データ'!$A$2:$I$2,0))</f>
        <v>0</v>
      </c>
    </row>
  </sheetData>
  <sheetProtection/>
  <mergeCells count="9">
    <mergeCell ref="E5:L5"/>
    <mergeCell ref="E6:E7"/>
    <mergeCell ref="F6:F7"/>
    <mergeCell ref="G6:G7"/>
    <mergeCell ref="H6:H7"/>
    <mergeCell ref="I6:I7"/>
    <mergeCell ref="J6:J7"/>
    <mergeCell ref="K6:K7"/>
    <mergeCell ref="L6:L7"/>
  </mergeCells>
  <printOptions/>
  <pageMargins left="0.31496062992125984" right="0.31496062992125984" top="0.7874015748031497" bottom="0.3937007874015748" header="0.5118110236220472" footer="0.5118110236220472"/>
  <pageSetup fitToHeight="1" fitToWidth="1" horizontalDpi="300" verticalDpi="300" orientation="landscape" paperSize="9" scale="79" r:id="rId1"/>
  <headerFooter alignWithMargins="0">
    <oddHeader>&amp;C&amp;14法適第７表　下水道事業会計決算の状況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showGridLines="0" zoomScale="85" zoomScaleNormal="85" zoomScaleSheetLayoutView="85" workbookViewId="0" topLeftCell="B2">
      <selection activeCell="B2" sqref="B2"/>
    </sheetView>
  </sheetViews>
  <sheetFormatPr defaultColWidth="8.796875" defaultRowHeight="14.25"/>
  <cols>
    <col min="1" max="1" width="12.19921875" style="222" hidden="1" customWidth="1"/>
    <col min="2" max="2" width="31.69921875" style="222" customWidth="1"/>
    <col min="3" max="10" width="11.59765625" style="222" customWidth="1"/>
    <col min="11" max="16384" width="9" style="222" customWidth="1"/>
  </cols>
  <sheetData>
    <row r="1" spans="4:10" ht="21.75" customHeight="1" hidden="1">
      <c r="D1" s="222" t="s">
        <v>958</v>
      </c>
      <c r="E1" s="222" t="s">
        <v>613</v>
      </c>
      <c r="F1" s="222" t="s">
        <v>615</v>
      </c>
      <c r="G1" s="222" t="s">
        <v>617</v>
      </c>
      <c r="H1" s="222" t="s">
        <v>619</v>
      </c>
      <c r="I1" s="222" t="s">
        <v>621</v>
      </c>
      <c r="J1" s="222" t="s">
        <v>623</v>
      </c>
    </row>
    <row r="2" s="231" customFormat="1" ht="13.5" customHeight="1">
      <c r="B2" s="231" t="s">
        <v>931</v>
      </c>
    </row>
    <row r="3" s="231" customFormat="1" ht="13.5" customHeight="1"/>
    <row r="4" s="231" customFormat="1" ht="13.5">
      <c r="B4" s="248" t="s">
        <v>930</v>
      </c>
    </row>
    <row r="5" spans="2:10" ht="18.75" customHeight="1">
      <c r="B5" s="13" t="s">
        <v>16</v>
      </c>
      <c r="C5" s="10"/>
      <c r="D5" s="318" t="s">
        <v>19</v>
      </c>
      <c r="E5" s="318"/>
      <c r="F5" s="318"/>
      <c r="G5" s="318"/>
      <c r="H5" s="318"/>
      <c r="I5" s="318"/>
      <c r="J5" s="319"/>
    </row>
    <row r="6" spans="2:10" ht="13.5" customHeight="1">
      <c r="B6" s="24"/>
      <c r="C6" s="11" t="s">
        <v>23</v>
      </c>
      <c r="D6" s="326" t="s">
        <v>626</v>
      </c>
      <c r="E6" s="320" t="s">
        <v>627</v>
      </c>
      <c r="F6" s="320" t="s">
        <v>628</v>
      </c>
      <c r="G6" s="320" t="s">
        <v>629</v>
      </c>
      <c r="H6" s="320" t="s">
        <v>630</v>
      </c>
      <c r="I6" s="320" t="s">
        <v>631</v>
      </c>
      <c r="J6" s="320" t="s">
        <v>632</v>
      </c>
    </row>
    <row r="7" spans="2:10" ht="13.5" customHeight="1">
      <c r="B7" s="36" t="s">
        <v>17</v>
      </c>
      <c r="C7" s="12"/>
      <c r="D7" s="327"/>
      <c r="E7" s="321"/>
      <c r="F7" s="321"/>
      <c r="G7" s="321"/>
      <c r="H7" s="321"/>
      <c r="I7" s="321"/>
      <c r="J7" s="321"/>
    </row>
    <row r="8" spans="2:10" ht="13.5">
      <c r="B8" s="54" t="s">
        <v>731</v>
      </c>
      <c r="C8" s="263"/>
      <c r="D8" s="20"/>
      <c r="E8" s="20"/>
      <c r="F8" s="20"/>
      <c r="G8" s="20"/>
      <c r="H8" s="20"/>
      <c r="I8" s="20"/>
      <c r="J8" s="22"/>
    </row>
    <row r="9" spans="2:10" ht="13.5">
      <c r="B9" s="55" t="s">
        <v>732</v>
      </c>
      <c r="C9" s="263"/>
      <c r="D9" s="14"/>
      <c r="E9" s="14"/>
      <c r="F9" s="14"/>
      <c r="G9" s="14"/>
      <c r="H9" s="14"/>
      <c r="I9" s="14"/>
      <c r="J9" s="16"/>
    </row>
    <row r="10" spans="1:10" ht="13.5">
      <c r="A10" s="222" t="s">
        <v>959</v>
      </c>
      <c r="B10" s="56" t="s">
        <v>733</v>
      </c>
      <c r="C10" s="263">
        <f aca="true" t="shared" si="0" ref="C10:C16">SUM(D10:J10)</f>
        <v>16489</v>
      </c>
      <c r="D10" s="14">
        <f>INDEX('元データ'!$A$2:$I$480,MATCH('経営分析に関する調'!$A10,'元データ'!$A$2:$A$480,0),MATCH('経営分析に関する調'!D$1,'元データ'!$A$2:$I$2,0))</f>
        <v>16489</v>
      </c>
      <c r="E10" s="14">
        <f>INDEX('元データ'!$A$2:$I$480,MATCH('経営分析に関する調'!$A10,'元データ'!$A$2:$A$480,0),MATCH('経営分析に関する調'!E$1,'元データ'!$A$2:$I$2,0))</f>
        <v>0</v>
      </c>
      <c r="F10" s="14">
        <f>INDEX('元データ'!$A$2:$I$480,MATCH('経営分析に関する調'!$A10,'元データ'!$A$2:$A$480,0),MATCH('経営分析に関する調'!F$1,'元データ'!$A$2:$I$2,0))</f>
        <v>0</v>
      </c>
      <c r="G10" s="14">
        <f>INDEX('元データ'!$A$2:$I$480,MATCH('経営分析に関する調'!$A10,'元データ'!$A$2:$A$480,0),MATCH('経営分析に関する調'!G$1,'元データ'!$A$2:$I$2,0))</f>
        <v>0</v>
      </c>
      <c r="H10" s="14">
        <f>INDEX('元データ'!$A$2:$I$480,MATCH('経営分析に関する調'!$A10,'元データ'!$A$2:$A$480,0),MATCH('経営分析に関する調'!H$1,'元データ'!$A$2:$I$2,0))</f>
        <v>0</v>
      </c>
      <c r="I10" s="14">
        <f>INDEX('元データ'!$A$2:$I$480,MATCH('経営分析に関する調'!$A10,'元データ'!$A$2:$A$480,0),MATCH('経営分析に関する調'!I$1,'元データ'!$A$2:$I$2,0))</f>
        <v>0</v>
      </c>
      <c r="J10" s="16">
        <f>INDEX('元データ'!$A$2:$I$480,MATCH('経営分析に関する調'!$A10,'元データ'!$A$2:$A$480,0),MATCH('経営分析に関する調'!J$1,'元データ'!$A$2:$I$2,0))</f>
        <v>0</v>
      </c>
    </row>
    <row r="11" spans="1:10" ht="13.5">
      <c r="A11" s="222" t="s">
        <v>780</v>
      </c>
      <c r="B11" s="56" t="s">
        <v>734</v>
      </c>
      <c r="C11" s="263">
        <f t="shared" si="0"/>
        <v>20980</v>
      </c>
      <c r="D11" s="14">
        <f>INDEX('元データ'!$A$2:$I$480,MATCH('経営分析に関する調'!$A11,'元データ'!$A$2:$A$480,0),MATCH('経営分析に関する調'!D$1,'元データ'!$A$2:$I$2,0))</f>
        <v>15548</v>
      </c>
      <c r="E11" s="14">
        <f>INDEX('元データ'!$A$2:$I$480,MATCH('経営分析に関する調'!$A11,'元データ'!$A$2:$A$480,0),MATCH('経営分析に関する調'!E$1,'元データ'!$A$2:$I$2,0))</f>
        <v>1212</v>
      </c>
      <c r="F11" s="14">
        <f>INDEX('元データ'!$A$2:$I$480,MATCH('経営分析に関する調'!$A11,'元データ'!$A$2:$A$480,0),MATCH('経営分析に関する調'!F$1,'元データ'!$A$2:$I$2,0))</f>
        <v>3476</v>
      </c>
      <c r="G11" s="14">
        <f>INDEX('元データ'!$A$2:$I$480,MATCH('経営分析に関する調'!$A11,'元データ'!$A$2:$A$480,0),MATCH('経営分析に関する調'!G$1,'元データ'!$A$2:$I$2,0))</f>
        <v>744</v>
      </c>
      <c r="H11" s="14">
        <f>INDEX('元データ'!$A$2:$I$480,MATCH('経営分析に関する調'!$A11,'元データ'!$A$2:$A$480,0),MATCH('経営分析に関する調'!H$1,'元データ'!$A$2:$I$2,0))</f>
        <v>0</v>
      </c>
      <c r="I11" s="14">
        <f>INDEX('元データ'!$A$2:$I$480,MATCH('経営分析に関する調'!$A11,'元データ'!$A$2:$A$480,0),MATCH('経営分析に関する調'!I$1,'元データ'!$A$2:$I$2,0))</f>
        <v>0</v>
      </c>
      <c r="J11" s="16">
        <f>INDEX('元データ'!$A$2:$I$480,MATCH('経営分析に関する調'!$A11,'元データ'!$A$2:$A$480,0),MATCH('経営分析に関する調'!J$1,'元データ'!$A$2:$I$2,0))</f>
        <v>0</v>
      </c>
    </row>
    <row r="12" spans="1:10" ht="13.5">
      <c r="A12" s="222" t="s">
        <v>960</v>
      </c>
      <c r="B12" s="56" t="s">
        <v>735</v>
      </c>
      <c r="C12" s="263">
        <f t="shared" si="0"/>
        <v>0</v>
      </c>
      <c r="D12" s="14">
        <f>INDEX('元データ'!$A$2:$I$480,MATCH('経営分析に関する調'!$A12,'元データ'!$A$2:$A$480,0),MATCH('経営分析に関する調'!D$1,'元データ'!$A$2:$I$2,0))</f>
        <v>0</v>
      </c>
      <c r="E12" s="14">
        <f>INDEX('元データ'!$A$2:$I$480,MATCH('経営分析に関する調'!$A12,'元データ'!$A$2:$A$480,0),MATCH('経営分析に関する調'!E$1,'元データ'!$A$2:$I$2,0))</f>
        <v>0</v>
      </c>
      <c r="F12" s="14">
        <f>INDEX('元データ'!$A$2:$I$480,MATCH('経営分析に関する調'!$A12,'元データ'!$A$2:$A$480,0),MATCH('経営分析に関する調'!F$1,'元データ'!$A$2:$I$2,0))</f>
        <v>0</v>
      </c>
      <c r="G12" s="14">
        <f>INDEX('元データ'!$A$2:$I$480,MATCH('経営分析に関する調'!$A12,'元データ'!$A$2:$A$480,0),MATCH('経営分析に関する調'!G$1,'元データ'!$A$2:$I$2,0))</f>
        <v>0</v>
      </c>
      <c r="H12" s="14">
        <f>INDEX('元データ'!$A$2:$I$480,MATCH('経営分析に関する調'!$A12,'元データ'!$A$2:$A$480,0),MATCH('経営分析に関する調'!H$1,'元データ'!$A$2:$I$2,0))</f>
        <v>0</v>
      </c>
      <c r="I12" s="14">
        <f>INDEX('元データ'!$A$2:$I$480,MATCH('経営分析に関する調'!$A12,'元データ'!$A$2:$A$480,0),MATCH('経営分析に関する調'!I$1,'元データ'!$A$2:$I$2,0))</f>
        <v>0</v>
      </c>
      <c r="J12" s="16">
        <f>INDEX('元データ'!$A$2:$I$480,MATCH('経営分析に関する調'!$A12,'元データ'!$A$2:$A$480,0),MATCH('経営分析に関する調'!J$1,'元データ'!$A$2:$I$2,0))</f>
        <v>0</v>
      </c>
    </row>
    <row r="13" spans="1:10" ht="13.5">
      <c r="A13" s="222" t="s">
        <v>781</v>
      </c>
      <c r="B13" s="57" t="s">
        <v>736</v>
      </c>
      <c r="C13" s="263">
        <f t="shared" si="0"/>
        <v>0</v>
      </c>
      <c r="D13" s="14">
        <f>INDEX('元データ'!$A$2:$I$480,MATCH('経営分析に関する調'!$A13,'元データ'!$A$2:$A$480,0),MATCH('経営分析に関する調'!D$1,'元データ'!$A$2:$I$2,0))</f>
        <v>0</v>
      </c>
      <c r="E13" s="14">
        <f>INDEX('元データ'!$A$2:$I$480,MATCH('経営分析に関する調'!$A13,'元データ'!$A$2:$A$480,0),MATCH('経営分析に関する調'!E$1,'元データ'!$A$2:$I$2,0))</f>
        <v>0</v>
      </c>
      <c r="F13" s="14">
        <f>INDEX('元データ'!$A$2:$I$480,MATCH('経営分析に関する調'!$A13,'元データ'!$A$2:$A$480,0),MATCH('経営分析に関する調'!F$1,'元データ'!$A$2:$I$2,0))</f>
        <v>0</v>
      </c>
      <c r="G13" s="14">
        <f>INDEX('元データ'!$A$2:$I$480,MATCH('経営分析に関する調'!$A13,'元データ'!$A$2:$A$480,0),MATCH('経営分析に関する調'!G$1,'元データ'!$A$2:$I$2,0))</f>
        <v>0</v>
      </c>
      <c r="H13" s="14">
        <f>INDEX('元データ'!$A$2:$I$480,MATCH('経営分析に関する調'!$A13,'元データ'!$A$2:$A$480,0),MATCH('経営分析に関する調'!H$1,'元データ'!$A$2:$I$2,0))</f>
        <v>0</v>
      </c>
      <c r="I13" s="14">
        <f>INDEX('元データ'!$A$2:$I$480,MATCH('経営分析に関する調'!$A13,'元データ'!$A$2:$A$480,0),MATCH('経営分析に関する調'!I$1,'元データ'!$A$2:$I$2,0))</f>
        <v>0</v>
      </c>
      <c r="J13" s="16">
        <f>INDEX('元データ'!$A$2:$I$480,MATCH('経営分析に関する調'!$A13,'元データ'!$A$2:$A$480,0),MATCH('経営分析に関する調'!J$1,'元データ'!$A$2:$I$2,0))</f>
        <v>0</v>
      </c>
    </row>
    <row r="14" spans="1:10" ht="13.5">
      <c r="A14" s="222" t="s">
        <v>961</v>
      </c>
      <c r="B14" s="56" t="s">
        <v>737</v>
      </c>
      <c r="C14" s="263">
        <f t="shared" si="0"/>
        <v>40595</v>
      </c>
      <c r="D14" s="14">
        <f>INDEX('元データ'!$A$2:$I$480,MATCH('経営分析に関する調'!$A14,'元データ'!$A$2:$A$480,0),MATCH('経営分析に関する調'!D$1,'元データ'!$A$2:$I$2,0))</f>
        <v>38265</v>
      </c>
      <c r="E14" s="14">
        <f>INDEX('元データ'!$A$2:$I$480,MATCH('経営分析に関する調'!$A14,'元データ'!$A$2:$A$480,0),MATCH('経営分析に関する調'!E$1,'元データ'!$A$2:$I$2,0))</f>
        <v>2036</v>
      </c>
      <c r="F14" s="14">
        <f>INDEX('元データ'!$A$2:$I$480,MATCH('経営分析に関する調'!$A14,'元データ'!$A$2:$A$480,0),MATCH('経営分析に関する調'!F$1,'元データ'!$A$2:$I$2,0))</f>
        <v>8</v>
      </c>
      <c r="G14" s="14">
        <f>INDEX('元データ'!$A$2:$I$480,MATCH('経営分析に関する調'!$A14,'元データ'!$A$2:$A$480,0),MATCH('経営分析に関する調'!G$1,'元データ'!$A$2:$I$2,0))</f>
        <v>286</v>
      </c>
      <c r="H14" s="14">
        <f>INDEX('元データ'!$A$2:$I$480,MATCH('経営分析に関する調'!$A14,'元データ'!$A$2:$A$480,0),MATCH('経営分析に関する調'!H$1,'元データ'!$A$2:$I$2,0))</f>
        <v>0</v>
      </c>
      <c r="I14" s="14">
        <f>INDEX('元データ'!$A$2:$I$480,MATCH('経営分析に関する調'!$A14,'元データ'!$A$2:$A$480,0),MATCH('経営分析に関する調'!I$1,'元データ'!$A$2:$I$2,0))</f>
        <v>0</v>
      </c>
      <c r="J14" s="16">
        <f>INDEX('元データ'!$A$2:$I$480,MATCH('経営分析に関する調'!$A14,'元データ'!$A$2:$A$480,0),MATCH('経営分析に関する調'!J$1,'元データ'!$A$2:$I$2,0))</f>
        <v>0</v>
      </c>
    </row>
    <row r="15" spans="1:10" ht="13.5">
      <c r="A15" s="222" t="s">
        <v>782</v>
      </c>
      <c r="B15" s="56" t="s">
        <v>738</v>
      </c>
      <c r="C15" s="263">
        <f t="shared" si="0"/>
        <v>496</v>
      </c>
      <c r="D15" s="14">
        <f>INDEX('元データ'!$A$2:$I$480,MATCH('経営分析に関する調'!$A15,'元データ'!$A$2:$A$480,0),MATCH('経営分析に関する調'!D$1,'元データ'!$A$2:$I$2,0))</f>
        <v>482</v>
      </c>
      <c r="E15" s="14">
        <f>INDEX('元データ'!$A$2:$I$480,MATCH('経営分析に関する調'!$A15,'元データ'!$A$2:$A$480,0),MATCH('経営分析に関する調'!E$1,'元データ'!$A$2:$I$2,0))</f>
        <v>2</v>
      </c>
      <c r="F15" s="14">
        <f>INDEX('元データ'!$A$2:$I$480,MATCH('経営分析に関する調'!$A15,'元データ'!$A$2:$A$480,0),MATCH('経営分析に関する調'!F$1,'元データ'!$A$2:$I$2,0))</f>
        <v>12</v>
      </c>
      <c r="G15" s="14">
        <f>INDEX('元データ'!$A$2:$I$480,MATCH('経営分析に関する調'!$A15,'元データ'!$A$2:$A$480,0),MATCH('経営分析に関する調'!G$1,'元データ'!$A$2:$I$2,0))</f>
        <v>0</v>
      </c>
      <c r="H15" s="14">
        <f>INDEX('元データ'!$A$2:$I$480,MATCH('経営分析に関する調'!$A15,'元データ'!$A$2:$A$480,0),MATCH('経営分析に関する調'!H$1,'元データ'!$A$2:$I$2,0))</f>
        <v>0</v>
      </c>
      <c r="I15" s="14">
        <f>INDEX('元データ'!$A$2:$I$480,MATCH('経営分析に関する調'!$A15,'元データ'!$A$2:$A$480,0),MATCH('経営分析に関する調'!I$1,'元データ'!$A$2:$I$2,0))</f>
        <v>0</v>
      </c>
      <c r="J15" s="16">
        <f>INDEX('元データ'!$A$2:$I$480,MATCH('経営分析に関する調'!$A15,'元データ'!$A$2:$A$480,0),MATCH('経営分析に関する調'!J$1,'元データ'!$A$2:$I$2,0))</f>
        <v>0</v>
      </c>
    </row>
    <row r="16" spans="1:10" ht="13.5">
      <c r="A16" s="222" t="s">
        <v>962</v>
      </c>
      <c r="B16" s="56" t="s">
        <v>754</v>
      </c>
      <c r="C16" s="263">
        <f t="shared" si="0"/>
        <v>78560</v>
      </c>
      <c r="D16" s="14">
        <f>INDEX('元データ'!$A$2:$I$480,MATCH('経営分析に関する調'!$A16,'元データ'!$A$2:$A$480,0),MATCH('経営分析に関する調'!D$1,'元データ'!$A$2:$I$2,0))</f>
        <v>70784</v>
      </c>
      <c r="E16" s="14">
        <f>INDEX('元データ'!$A$2:$I$480,MATCH('経営分析に関する調'!$A16,'元データ'!$A$2:$A$480,0),MATCH('経営分析に関する調'!E$1,'元データ'!$A$2:$I$2,0))</f>
        <v>3250</v>
      </c>
      <c r="F16" s="14">
        <f>INDEX('元データ'!$A$2:$I$480,MATCH('経営分析に関する調'!$A16,'元データ'!$A$2:$A$480,0),MATCH('経営分析に関する調'!F$1,'元データ'!$A$2:$I$2,0))</f>
        <v>3496</v>
      </c>
      <c r="G16" s="14">
        <f>INDEX('元データ'!$A$2:$I$480,MATCH('経営分析に関する調'!$A16,'元データ'!$A$2:$A$480,0),MATCH('経営分析に関する調'!G$1,'元データ'!$A$2:$I$2,0))</f>
        <v>1030</v>
      </c>
      <c r="H16" s="14">
        <f>INDEX('元データ'!$A$2:$I$480,MATCH('経営分析に関する調'!$A16,'元データ'!$A$2:$A$480,0),MATCH('経営分析に関する調'!H$1,'元データ'!$A$2:$I$2,0))</f>
        <v>0</v>
      </c>
      <c r="I16" s="14">
        <f>INDEX('元データ'!$A$2:$I$480,MATCH('経営分析に関する調'!$A16,'元データ'!$A$2:$A$480,0),MATCH('経営分析に関する調'!I$1,'元データ'!$A$2:$I$2,0))</f>
        <v>0</v>
      </c>
      <c r="J16" s="16">
        <f>INDEX('元データ'!$A$2:$I$480,MATCH('経営分析に関する調'!$A16,'元データ'!$A$2:$A$480,0),MATCH('経営分析に関する調'!J$1,'元データ'!$A$2:$I$2,0))</f>
        <v>0</v>
      </c>
    </row>
    <row r="17" spans="2:10" ht="12.75" customHeight="1">
      <c r="B17" s="56" t="s">
        <v>755</v>
      </c>
      <c r="C17" s="263"/>
      <c r="D17" s="14"/>
      <c r="E17" s="14"/>
      <c r="F17" s="14"/>
      <c r="G17" s="14"/>
      <c r="H17" s="14"/>
      <c r="I17" s="14"/>
      <c r="J17" s="16"/>
    </row>
    <row r="18" spans="1:10" ht="12.75" customHeight="1">
      <c r="A18" s="222" t="s">
        <v>784</v>
      </c>
      <c r="B18" s="56" t="s">
        <v>739</v>
      </c>
      <c r="C18" s="263">
        <f>SUM(D18:J18)</f>
        <v>66460</v>
      </c>
      <c r="D18" s="14">
        <f>INDEX('元データ'!$A$2:$I$480,MATCH('経営分析に関する調'!$A18,'元データ'!$A$2:$A$480,0),MATCH('経営分析に関する調'!D$1,'元データ'!$A$2:$I$2,0))</f>
        <v>58684</v>
      </c>
      <c r="E18" s="14">
        <f>INDEX('元データ'!$A$2:$I$480,MATCH('経営分析に関する調'!$A18,'元データ'!$A$2:$A$480,0),MATCH('経営分析に関する調'!E$1,'元データ'!$A$2:$I$2,0))</f>
        <v>3250</v>
      </c>
      <c r="F18" s="14">
        <f>INDEX('元データ'!$A$2:$I$480,MATCH('経営分析に関する調'!$A18,'元データ'!$A$2:$A$480,0),MATCH('経営分析に関する調'!F$1,'元データ'!$A$2:$I$2,0))</f>
        <v>3496</v>
      </c>
      <c r="G18" s="14">
        <f>INDEX('元データ'!$A$2:$I$480,MATCH('経営分析に関する調'!$A18,'元データ'!$A$2:$A$480,0),MATCH('経営分析に関する調'!G$1,'元データ'!$A$2:$I$2,0))</f>
        <v>1030</v>
      </c>
      <c r="H18" s="14">
        <f>INDEX('元データ'!$A$2:$I$480,MATCH('経営分析に関する調'!$A18,'元データ'!$A$2:$A$480,0),MATCH('経営分析に関する調'!H$1,'元データ'!$A$2:$I$2,0))</f>
        <v>0</v>
      </c>
      <c r="I18" s="14">
        <f>INDEX('元データ'!$A$2:$I$480,MATCH('経営分析に関する調'!$A18,'元データ'!$A$2:$A$480,0),MATCH('経営分析に関する調'!I$1,'元データ'!$A$2:$I$2,0))</f>
        <v>0</v>
      </c>
      <c r="J18" s="16">
        <f>INDEX('元データ'!$A$2:$I$480,MATCH('経営分析に関する調'!$A18,'元データ'!$A$2:$A$480,0),MATCH('経営分析に関する調'!J$1,'元データ'!$A$2:$I$2,0))</f>
        <v>0</v>
      </c>
    </row>
    <row r="19" spans="1:10" ht="12.75" customHeight="1">
      <c r="A19" s="222" t="s">
        <v>786</v>
      </c>
      <c r="B19" s="56" t="s">
        <v>740</v>
      </c>
      <c r="C19" s="263">
        <f>SUM(D19:J19)</f>
        <v>12100</v>
      </c>
      <c r="D19" s="14">
        <f>INDEX('元データ'!$A$2:$I$480,MATCH('経営分析に関する調'!$A19,'元データ'!$A$2:$A$480,0),MATCH('経営分析に関する調'!D$1,'元データ'!$A$2:$I$2,0))</f>
        <v>12100</v>
      </c>
      <c r="E19" s="14">
        <f>INDEX('元データ'!$A$2:$I$480,MATCH('経営分析に関する調'!$A19,'元データ'!$A$2:$A$480,0),MATCH('経営分析に関する調'!E$1,'元データ'!$A$2:$I$2,0))</f>
        <v>0</v>
      </c>
      <c r="F19" s="14">
        <f>INDEX('元データ'!$A$2:$I$480,MATCH('経営分析に関する調'!$A19,'元データ'!$A$2:$A$480,0),MATCH('経営分析に関する調'!F$1,'元データ'!$A$2:$I$2,0))</f>
        <v>0</v>
      </c>
      <c r="G19" s="14">
        <f>INDEX('元データ'!$A$2:$I$480,MATCH('経営分析に関する調'!$A19,'元データ'!$A$2:$A$480,0),MATCH('経営分析に関する調'!G$1,'元データ'!$A$2:$I$2,0))</f>
        <v>0</v>
      </c>
      <c r="H19" s="14">
        <f>INDEX('元データ'!$A$2:$I$480,MATCH('経営分析に関する調'!$A19,'元データ'!$A$2:$A$480,0),MATCH('経営分析に関する調'!H$1,'元データ'!$A$2:$I$2,0))</f>
        <v>0</v>
      </c>
      <c r="I19" s="14">
        <f>INDEX('元データ'!$A$2:$I$480,MATCH('経営分析に関する調'!$A19,'元データ'!$A$2:$A$480,0),MATCH('経営分析に関する調'!I$1,'元データ'!$A$2:$I$2,0))</f>
        <v>0</v>
      </c>
      <c r="J19" s="16">
        <f>INDEX('元データ'!$A$2:$I$480,MATCH('経営分析に関する調'!$A19,'元データ'!$A$2:$A$480,0),MATCH('経営分析に関する調'!J$1,'元データ'!$A$2:$I$2,0))</f>
        <v>0</v>
      </c>
    </row>
    <row r="20" spans="1:10" ht="13.5">
      <c r="A20" s="222" t="s">
        <v>787</v>
      </c>
      <c r="B20" s="56" t="s">
        <v>741</v>
      </c>
      <c r="C20" s="263">
        <f>SUM(D20:J20)</f>
        <v>0</v>
      </c>
      <c r="D20" s="14">
        <f>INDEX('元データ'!$A$2:$I$480,MATCH('経営分析に関する調'!$A20,'元データ'!$A$2:$A$480,0),MATCH('経営分析に関する調'!D$1,'元データ'!$A$2:$I$2,0))</f>
        <v>0</v>
      </c>
      <c r="E20" s="14">
        <f>INDEX('元データ'!$A$2:$I$480,MATCH('経営分析に関する調'!$A20,'元データ'!$A$2:$A$480,0),MATCH('経営分析に関する調'!E$1,'元データ'!$A$2:$I$2,0))</f>
        <v>0</v>
      </c>
      <c r="F20" s="14">
        <f>INDEX('元データ'!$A$2:$I$480,MATCH('経営分析に関する調'!$A20,'元データ'!$A$2:$A$480,0),MATCH('経営分析に関する調'!F$1,'元データ'!$A$2:$I$2,0))</f>
        <v>0</v>
      </c>
      <c r="G20" s="14">
        <f>INDEX('元データ'!$A$2:$I$480,MATCH('経営分析に関する調'!$A20,'元データ'!$A$2:$A$480,0),MATCH('経営分析に関する調'!G$1,'元データ'!$A$2:$I$2,0))</f>
        <v>0</v>
      </c>
      <c r="H20" s="14">
        <f>INDEX('元データ'!$A$2:$I$480,MATCH('経営分析に関する調'!$A20,'元データ'!$A$2:$A$480,0),MATCH('経営分析に関する調'!H$1,'元データ'!$A$2:$I$2,0))</f>
        <v>0</v>
      </c>
      <c r="I20" s="14">
        <f>INDEX('元データ'!$A$2:$I$480,MATCH('経営分析に関する調'!$A20,'元データ'!$A$2:$A$480,0),MATCH('経営分析に関する調'!I$1,'元データ'!$A$2:$I$2,0))</f>
        <v>0</v>
      </c>
      <c r="J20" s="16">
        <f>INDEX('元データ'!$A$2:$I$480,MATCH('経営分析に関する調'!$A20,'元データ'!$A$2:$A$480,0),MATCH('経営分析に関する調'!J$1,'元データ'!$A$2:$I$2,0))</f>
        <v>0</v>
      </c>
    </row>
    <row r="21" spans="2:10" ht="13.5">
      <c r="B21" s="55" t="s">
        <v>742</v>
      </c>
      <c r="C21" s="263"/>
      <c r="D21" s="14"/>
      <c r="E21" s="14"/>
      <c r="F21" s="14"/>
      <c r="G21" s="14"/>
      <c r="H21" s="14"/>
      <c r="I21" s="14"/>
      <c r="J21" s="16"/>
    </row>
    <row r="22" spans="1:10" ht="13.5">
      <c r="A22" s="222" t="s">
        <v>789</v>
      </c>
      <c r="B22" s="56" t="s">
        <v>733</v>
      </c>
      <c r="C22" s="263">
        <f aca="true" t="shared" si="1" ref="C22:C29">SUM(D22:J22)</f>
        <v>8772</v>
      </c>
      <c r="D22" s="14">
        <f>INDEX('元データ'!$A$2:$I$480,MATCH('経営分析に関する調'!$A22,'元データ'!$A$2:$A$480,0),MATCH('経営分析に関する調'!D$1,'元データ'!$A$2:$I$2,0))</f>
        <v>8772</v>
      </c>
      <c r="E22" s="14">
        <f>INDEX('元データ'!$A$2:$I$480,MATCH('経営分析に関する調'!$A22,'元データ'!$A$2:$A$480,0),MATCH('経営分析に関する調'!E$1,'元データ'!$A$2:$I$2,0))</f>
        <v>0</v>
      </c>
      <c r="F22" s="14">
        <f>INDEX('元データ'!$A$2:$I$480,MATCH('経営分析に関する調'!$A22,'元データ'!$A$2:$A$480,0),MATCH('経営分析に関する調'!F$1,'元データ'!$A$2:$I$2,0))</f>
        <v>0</v>
      </c>
      <c r="G22" s="14">
        <f>INDEX('元データ'!$A$2:$I$480,MATCH('経営分析に関する調'!$A22,'元データ'!$A$2:$A$480,0),MATCH('経営分析に関する調'!G$1,'元データ'!$A$2:$I$2,0))</f>
        <v>0</v>
      </c>
      <c r="H22" s="14">
        <f>INDEX('元データ'!$A$2:$I$480,MATCH('経営分析に関する調'!$A22,'元データ'!$A$2:$A$480,0),MATCH('経営分析に関する調'!H$1,'元データ'!$A$2:$I$2,0))</f>
        <v>0</v>
      </c>
      <c r="I22" s="14">
        <f>INDEX('元データ'!$A$2:$I$480,MATCH('経営分析に関する調'!$A22,'元データ'!$A$2:$A$480,0),MATCH('経営分析に関する調'!I$1,'元データ'!$A$2:$I$2,0))</f>
        <v>0</v>
      </c>
      <c r="J22" s="16">
        <f>INDEX('元データ'!$A$2:$I$480,MATCH('経営分析に関する調'!$A22,'元データ'!$A$2:$A$480,0),MATCH('経営分析に関する調'!J$1,'元データ'!$A$2:$I$2,0))</f>
        <v>0</v>
      </c>
    </row>
    <row r="23" spans="1:10" ht="13.5">
      <c r="A23" s="222" t="s">
        <v>791</v>
      </c>
      <c r="B23" s="56" t="s">
        <v>743</v>
      </c>
      <c r="C23" s="263">
        <f t="shared" si="1"/>
        <v>73561</v>
      </c>
      <c r="D23" s="14">
        <f>INDEX('元データ'!$A$2:$I$480,MATCH('経営分析に関する調'!$A23,'元データ'!$A$2:$A$480,0),MATCH('経営分析に関する調'!D$1,'元データ'!$A$2:$I$2,0))</f>
        <v>41485</v>
      </c>
      <c r="E23" s="14">
        <f>INDEX('元データ'!$A$2:$I$480,MATCH('経営分析に関する調'!$A23,'元データ'!$A$2:$A$480,0),MATCH('経営分析に関する調'!E$1,'元データ'!$A$2:$I$2,0))</f>
        <v>6784</v>
      </c>
      <c r="F23" s="14">
        <f>INDEX('元データ'!$A$2:$I$480,MATCH('経営分析に関する調'!$A23,'元データ'!$A$2:$A$480,0),MATCH('経営分析に関する調'!F$1,'元データ'!$A$2:$I$2,0))</f>
        <v>19100</v>
      </c>
      <c r="G23" s="14">
        <f>INDEX('元データ'!$A$2:$I$480,MATCH('経営分析に関する調'!$A23,'元データ'!$A$2:$A$480,0),MATCH('経営分析に関する調'!G$1,'元データ'!$A$2:$I$2,0))</f>
        <v>6192</v>
      </c>
      <c r="H23" s="14">
        <f>INDEX('元データ'!$A$2:$I$480,MATCH('経営分析に関する調'!$A23,'元データ'!$A$2:$A$480,0),MATCH('経営分析に関する調'!H$1,'元データ'!$A$2:$I$2,0))</f>
        <v>0</v>
      </c>
      <c r="I23" s="14">
        <f>INDEX('元データ'!$A$2:$I$480,MATCH('経営分析に関する調'!$A23,'元データ'!$A$2:$A$480,0),MATCH('経営分析に関する調'!I$1,'元データ'!$A$2:$I$2,0))</f>
        <v>0</v>
      </c>
      <c r="J23" s="16">
        <f>INDEX('元データ'!$A$2:$I$480,MATCH('経営分析に関する調'!$A23,'元データ'!$A$2:$A$480,0),MATCH('経営分析に関する調'!J$1,'元データ'!$A$2:$I$2,0))</f>
        <v>0</v>
      </c>
    </row>
    <row r="24" spans="1:10" ht="13.5">
      <c r="A24" s="222" t="s">
        <v>871</v>
      </c>
      <c r="B24" s="56" t="s">
        <v>744</v>
      </c>
      <c r="C24" s="263">
        <f t="shared" si="1"/>
        <v>23744</v>
      </c>
      <c r="D24" s="14">
        <f>INDEX('元データ'!$A$2:$I$480,MATCH('経営分析に関する調'!$A24,'元データ'!$A$2:$A$480,0),MATCH('経営分析に関する調'!D$1,'元データ'!$A$2:$I$2,0))</f>
        <v>15413</v>
      </c>
      <c r="E24" s="14">
        <f>INDEX('元データ'!$A$2:$I$480,MATCH('経営分析に関する調'!$A24,'元データ'!$A$2:$A$480,0),MATCH('経営分析に関する調'!E$1,'元データ'!$A$2:$I$2,0))</f>
        <v>582</v>
      </c>
      <c r="F24" s="14">
        <f>INDEX('元データ'!$A$2:$I$480,MATCH('経営分析に関する調'!$A24,'元データ'!$A$2:$A$480,0),MATCH('経営分析に関する調'!F$1,'元データ'!$A$2:$I$2,0))</f>
        <v>5600</v>
      </c>
      <c r="G24" s="14">
        <f>INDEX('元データ'!$A$2:$I$480,MATCH('経営分析に関する調'!$A24,'元データ'!$A$2:$A$480,0),MATCH('経営分析に関する調'!G$1,'元データ'!$A$2:$I$2,0))</f>
        <v>2149</v>
      </c>
      <c r="H24" s="14">
        <f>INDEX('元データ'!$A$2:$I$480,MATCH('経営分析に関する調'!$A24,'元データ'!$A$2:$A$480,0),MATCH('経営分析に関する調'!H$1,'元データ'!$A$2:$I$2,0))</f>
        <v>0</v>
      </c>
      <c r="I24" s="14">
        <f>INDEX('元データ'!$A$2:$I$480,MATCH('経営分析に関する調'!$A24,'元データ'!$A$2:$A$480,0),MATCH('経営分析に関する調'!I$1,'元データ'!$A$2:$I$2,0))</f>
        <v>0</v>
      </c>
      <c r="J24" s="16">
        <f>INDEX('元データ'!$A$2:$I$480,MATCH('経営分析に関する調'!$A24,'元データ'!$A$2:$A$480,0),MATCH('経営分析に関する調'!J$1,'元データ'!$A$2:$I$2,0))</f>
        <v>0</v>
      </c>
    </row>
    <row r="25" spans="1:10" ht="13.5">
      <c r="A25" s="222" t="s">
        <v>872</v>
      </c>
      <c r="B25" s="56" t="s">
        <v>745</v>
      </c>
      <c r="C25" s="263">
        <f t="shared" si="1"/>
        <v>262</v>
      </c>
      <c r="D25" s="14">
        <f>INDEX('元データ'!$A$2:$I$480,MATCH('経営分析に関する調'!$A25,'元データ'!$A$2:$A$480,0),MATCH('経営分析に関する調'!D$1,'元データ'!$A$2:$I$2,0))</f>
        <v>0</v>
      </c>
      <c r="E25" s="14">
        <f>INDEX('元データ'!$A$2:$I$480,MATCH('経営分析に関する調'!$A25,'元データ'!$A$2:$A$480,0),MATCH('経営分析に関する調'!E$1,'元データ'!$A$2:$I$2,0))</f>
        <v>0</v>
      </c>
      <c r="F25" s="14">
        <f>INDEX('元データ'!$A$2:$I$480,MATCH('経営分析に関する調'!$A25,'元データ'!$A$2:$A$480,0),MATCH('経営分析に関する調'!F$1,'元データ'!$A$2:$I$2,0))</f>
        <v>262</v>
      </c>
      <c r="G25" s="14">
        <f>INDEX('元データ'!$A$2:$I$480,MATCH('経営分析に関する調'!$A25,'元データ'!$A$2:$A$480,0),MATCH('経営分析に関する調'!G$1,'元データ'!$A$2:$I$2,0))</f>
        <v>0</v>
      </c>
      <c r="H25" s="14">
        <f>INDEX('元データ'!$A$2:$I$480,MATCH('経営分析に関する調'!$A25,'元データ'!$A$2:$A$480,0),MATCH('経営分析に関する調'!H$1,'元データ'!$A$2:$I$2,0))</f>
        <v>0</v>
      </c>
      <c r="I25" s="14">
        <f>INDEX('元データ'!$A$2:$I$480,MATCH('経営分析に関する調'!$A25,'元データ'!$A$2:$A$480,0),MATCH('経営分析に関する調'!I$1,'元データ'!$A$2:$I$2,0))</f>
        <v>0</v>
      </c>
      <c r="J25" s="16">
        <f>INDEX('元データ'!$A$2:$I$480,MATCH('経営分析に関する調'!$A25,'元データ'!$A$2:$A$480,0),MATCH('経営分析に関する調'!J$1,'元データ'!$A$2:$I$2,0))</f>
        <v>0</v>
      </c>
    </row>
    <row r="26" spans="1:10" ht="13.5">
      <c r="A26" s="222" t="s">
        <v>795</v>
      </c>
      <c r="B26" s="57" t="s">
        <v>746</v>
      </c>
      <c r="C26" s="263">
        <f t="shared" si="1"/>
        <v>0</v>
      </c>
      <c r="D26" s="14">
        <f>INDEX('元データ'!$A$2:$I$480,MATCH('経営分析に関する調'!$A26,'元データ'!$A$2:$A$480,0),MATCH('経営分析に関する調'!D$1,'元データ'!$A$2:$I$2,0))</f>
        <v>0</v>
      </c>
      <c r="E26" s="14">
        <f>INDEX('元データ'!$A$2:$I$480,MATCH('経営分析に関する調'!$A26,'元データ'!$A$2:$A$480,0),MATCH('経営分析に関する調'!E$1,'元データ'!$A$2:$I$2,0))</f>
        <v>0</v>
      </c>
      <c r="F26" s="14">
        <f>INDEX('元データ'!$A$2:$I$480,MATCH('経営分析に関する調'!$A26,'元データ'!$A$2:$A$480,0),MATCH('経営分析に関する調'!F$1,'元データ'!$A$2:$I$2,0))</f>
        <v>0</v>
      </c>
      <c r="G26" s="14">
        <f>INDEX('元データ'!$A$2:$I$480,MATCH('経営分析に関する調'!$A26,'元データ'!$A$2:$A$480,0),MATCH('経営分析に関する調'!G$1,'元データ'!$A$2:$I$2,0))</f>
        <v>0</v>
      </c>
      <c r="H26" s="14">
        <f>INDEX('元データ'!$A$2:$I$480,MATCH('経営分析に関する調'!$A26,'元データ'!$A$2:$A$480,0),MATCH('経営分析に関する調'!H$1,'元データ'!$A$2:$I$2,0))</f>
        <v>0</v>
      </c>
      <c r="I26" s="14">
        <f>INDEX('元データ'!$A$2:$I$480,MATCH('経営分析に関する調'!$A26,'元データ'!$A$2:$A$480,0),MATCH('経営分析に関する調'!I$1,'元データ'!$A$2:$I$2,0))</f>
        <v>0</v>
      </c>
      <c r="J26" s="16">
        <f>INDEX('元データ'!$A$2:$I$480,MATCH('経営分析に関する調'!$A26,'元データ'!$A$2:$A$480,0),MATCH('経営分析に関する調'!J$1,'元データ'!$A$2:$I$2,0))</f>
        <v>0</v>
      </c>
    </row>
    <row r="27" spans="1:10" ht="13.5">
      <c r="A27" s="222" t="s">
        <v>796</v>
      </c>
      <c r="B27" s="56" t="s">
        <v>747</v>
      </c>
      <c r="C27" s="263">
        <f t="shared" si="1"/>
        <v>61854</v>
      </c>
      <c r="D27" s="14">
        <f>INDEX('元データ'!$A$2:$I$480,MATCH('経営分析に関する調'!$A27,'元データ'!$A$2:$A$480,0),MATCH('経営分析に関する調'!D$1,'元データ'!$A$2:$I$2,0))</f>
        <v>46638</v>
      </c>
      <c r="E27" s="14">
        <f>INDEX('元データ'!$A$2:$I$480,MATCH('経営分析に関する調'!$A27,'元データ'!$A$2:$A$480,0),MATCH('経営分析に関する調'!E$1,'元データ'!$A$2:$I$2,0))</f>
        <v>4341</v>
      </c>
      <c r="F27" s="14">
        <f>INDEX('元データ'!$A$2:$I$480,MATCH('経営分析に関する調'!$A27,'元データ'!$A$2:$A$480,0),MATCH('経営分析に関する調'!F$1,'元データ'!$A$2:$I$2,0))</f>
        <v>8551</v>
      </c>
      <c r="G27" s="14">
        <f>INDEX('元データ'!$A$2:$I$480,MATCH('経営分析に関する調'!$A27,'元データ'!$A$2:$A$480,0),MATCH('経営分析に関する調'!G$1,'元データ'!$A$2:$I$2,0))</f>
        <v>2324</v>
      </c>
      <c r="H27" s="14">
        <f>INDEX('元データ'!$A$2:$I$480,MATCH('経営分析に関する調'!$A27,'元データ'!$A$2:$A$480,0),MATCH('経営分析に関する調'!H$1,'元データ'!$A$2:$I$2,0))</f>
        <v>0</v>
      </c>
      <c r="I27" s="14">
        <f>INDEX('元データ'!$A$2:$I$480,MATCH('経営分析に関する調'!$A27,'元データ'!$A$2:$A$480,0),MATCH('経営分析に関する調'!I$1,'元データ'!$A$2:$I$2,0))</f>
        <v>0</v>
      </c>
      <c r="J27" s="16">
        <f>INDEX('元データ'!$A$2:$I$480,MATCH('経営分析に関する調'!$A27,'元データ'!$A$2:$A$480,0),MATCH('経営分析に関する調'!J$1,'元データ'!$A$2:$I$2,0))</f>
        <v>0</v>
      </c>
    </row>
    <row r="28" spans="1:10" ht="13.5">
      <c r="A28" s="222" t="s">
        <v>797</v>
      </c>
      <c r="B28" s="56" t="s">
        <v>748</v>
      </c>
      <c r="C28" s="263">
        <f t="shared" si="1"/>
        <v>7472</v>
      </c>
      <c r="D28" s="14">
        <f>INDEX('元データ'!$A$2:$I$480,MATCH('経営分析に関する調'!$A28,'元データ'!$A$2:$A$480,0),MATCH('経営分析に関する調'!D$1,'元データ'!$A$2:$I$2,0))</f>
        <v>2292</v>
      </c>
      <c r="E28" s="14">
        <f>INDEX('元データ'!$A$2:$I$480,MATCH('経営分析に関する調'!$A28,'元データ'!$A$2:$A$480,0),MATCH('経営分析に関する調'!E$1,'元データ'!$A$2:$I$2,0))</f>
        <v>666</v>
      </c>
      <c r="F28" s="14">
        <f>INDEX('元データ'!$A$2:$I$480,MATCH('経営分析に関する調'!$A28,'元データ'!$A$2:$A$480,0),MATCH('経営分析に関する調'!F$1,'元データ'!$A$2:$I$2,0))</f>
        <v>4074</v>
      </c>
      <c r="G28" s="14">
        <f>INDEX('元データ'!$A$2:$I$480,MATCH('経営分析に関する調'!$A28,'元データ'!$A$2:$A$480,0),MATCH('経営分析に関する調'!G$1,'元データ'!$A$2:$I$2,0))</f>
        <v>440</v>
      </c>
      <c r="H28" s="14">
        <f>INDEX('元データ'!$A$2:$I$480,MATCH('経営分析に関する調'!$A28,'元データ'!$A$2:$A$480,0),MATCH('経営分析に関する調'!H$1,'元データ'!$A$2:$I$2,0))</f>
        <v>0</v>
      </c>
      <c r="I28" s="14">
        <f>INDEX('元データ'!$A$2:$I$480,MATCH('経営分析に関する調'!$A28,'元データ'!$A$2:$A$480,0),MATCH('経営分析に関する調'!I$1,'元データ'!$A$2:$I$2,0))</f>
        <v>0</v>
      </c>
      <c r="J28" s="16">
        <f>INDEX('元データ'!$A$2:$I$480,MATCH('経営分析に関する調'!$A28,'元データ'!$A$2:$A$480,0),MATCH('経営分析に関する調'!J$1,'元データ'!$A$2:$I$2,0))</f>
        <v>0</v>
      </c>
    </row>
    <row r="29" spans="1:10" ht="13.5">
      <c r="A29" s="222" t="s">
        <v>798</v>
      </c>
      <c r="B29" s="56" t="s">
        <v>754</v>
      </c>
      <c r="C29" s="263">
        <f t="shared" si="1"/>
        <v>175665</v>
      </c>
      <c r="D29" s="14">
        <f>INDEX('元データ'!$A$2:$I$480,MATCH('経営分析に関する調'!$A29,'元データ'!$A$2:$A$480,0),MATCH('経営分析に関する調'!D$1,'元データ'!$A$2:$I$2,0))</f>
        <v>114600</v>
      </c>
      <c r="E29" s="14">
        <f>INDEX('元データ'!$A$2:$I$480,MATCH('経営分析に関する調'!$A29,'元データ'!$A$2:$A$480,0),MATCH('経営分析に関する調'!E$1,'元データ'!$A$2:$I$2,0))</f>
        <v>12373</v>
      </c>
      <c r="F29" s="14">
        <f>INDEX('元データ'!$A$2:$I$480,MATCH('経営分析に関する調'!$A29,'元データ'!$A$2:$A$480,0),MATCH('経営分析に関する調'!F$1,'元データ'!$A$2:$I$2,0))</f>
        <v>37587</v>
      </c>
      <c r="G29" s="14">
        <f>INDEX('元データ'!$A$2:$I$480,MATCH('経営分析に関する調'!$A29,'元データ'!$A$2:$A$480,0),MATCH('経営分析に関する調'!G$1,'元データ'!$A$2:$I$2,0))</f>
        <v>11105</v>
      </c>
      <c r="H29" s="14">
        <f>INDEX('元データ'!$A$2:$I$480,MATCH('経営分析に関する調'!$A29,'元データ'!$A$2:$A$480,0),MATCH('経営分析に関する調'!H$1,'元データ'!$A$2:$I$2,0))</f>
        <v>0</v>
      </c>
      <c r="I29" s="14">
        <f>INDEX('元データ'!$A$2:$I$480,MATCH('経営分析に関する調'!$A29,'元データ'!$A$2:$A$480,0),MATCH('経営分析に関する調'!I$1,'元データ'!$A$2:$I$2,0))</f>
        <v>0</v>
      </c>
      <c r="J29" s="16">
        <f>INDEX('元データ'!$A$2:$I$480,MATCH('経営分析に関する調'!$A29,'元データ'!$A$2:$A$480,0),MATCH('経営分析に関する調'!J$1,'元データ'!$A$2:$I$2,0))</f>
        <v>0</v>
      </c>
    </row>
    <row r="30" spans="2:10" ht="13.5">
      <c r="B30" s="56" t="s">
        <v>755</v>
      </c>
      <c r="C30" s="263"/>
      <c r="D30" s="14"/>
      <c r="E30" s="14"/>
      <c r="F30" s="14"/>
      <c r="G30" s="14"/>
      <c r="H30" s="14"/>
      <c r="I30" s="14"/>
      <c r="J30" s="16"/>
    </row>
    <row r="31" spans="1:10" ht="13.5">
      <c r="A31" s="222" t="s">
        <v>799</v>
      </c>
      <c r="B31" s="56" t="s">
        <v>739</v>
      </c>
      <c r="C31" s="263">
        <f>SUM(D31:J31)</f>
        <v>173112</v>
      </c>
      <c r="D31" s="14">
        <f>INDEX('元データ'!$A$2:$I$480,MATCH('経営分析に関する調'!$A31,'元データ'!$A$2:$A$480,0),MATCH('経営分析に関する調'!D$1,'元データ'!$A$2:$I$2,0))</f>
        <v>112047</v>
      </c>
      <c r="E31" s="14">
        <f>INDEX('元データ'!$A$2:$I$480,MATCH('経営分析に関する調'!$A31,'元データ'!$A$2:$A$480,0),MATCH('経営分析に関する調'!E$1,'元データ'!$A$2:$I$2,0))</f>
        <v>12373</v>
      </c>
      <c r="F31" s="14">
        <f>INDEX('元データ'!$A$2:$I$480,MATCH('経営分析に関する調'!$A31,'元データ'!$A$2:$A$480,0),MATCH('経営分析に関する調'!F$1,'元データ'!$A$2:$I$2,0))</f>
        <v>37587</v>
      </c>
      <c r="G31" s="14">
        <f>INDEX('元データ'!$A$2:$I$480,MATCH('経営分析に関する調'!$A31,'元データ'!$A$2:$A$480,0),MATCH('経営分析に関する調'!G$1,'元データ'!$A$2:$I$2,0))</f>
        <v>11105</v>
      </c>
      <c r="H31" s="14">
        <f>INDEX('元データ'!$A$2:$I$480,MATCH('経営分析に関する調'!$A31,'元データ'!$A$2:$A$480,0),MATCH('経営分析に関する調'!H$1,'元データ'!$A$2:$I$2,0))</f>
        <v>0</v>
      </c>
      <c r="I31" s="14">
        <f>INDEX('元データ'!$A$2:$I$480,MATCH('経営分析に関する調'!$A31,'元データ'!$A$2:$A$480,0),MATCH('経営分析に関する調'!I$1,'元データ'!$A$2:$I$2,0))</f>
        <v>0</v>
      </c>
      <c r="J31" s="16">
        <f>INDEX('元データ'!$A$2:$I$480,MATCH('経営分析に関する調'!$A31,'元データ'!$A$2:$A$480,0),MATCH('経営分析に関する調'!J$1,'元データ'!$A$2:$I$2,0))</f>
        <v>0</v>
      </c>
    </row>
    <row r="32" spans="1:10" ht="13.5">
      <c r="A32" s="222" t="s">
        <v>800</v>
      </c>
      <c r="B32" s="56" t="s">
        <v>740</v>
      </c>
      <c r="C32" s="263">
        <f>SUM(D32:J32)</f>
        <v>2553</v>
      </c>
      <c r="D32" s="14">
        <f>INDEX('元データ'!$A$2:$I$480,MATCH('経営分析に関する調'!$A32,'元データ'!$A$2:$A$480,0),MATCH('経営分析に関する調'!D$1,'元データ'!$A$2:$I$2,0))</f>
        <v>2553</v>
      </c>
      <c r="E32" s="14">
        <f>INDEX('元データ'!$A$2:$I$480,MATCH('経営分析に関する調'!$A32,'元データ'!$A$2:$A$480,0),MATCH('経営分析に関する調'!E$1,'元データ'!$A$2:$I$2,0))</f>
        <v>0</v>
      </c>
      <c r="F32" s="14">
        <f>INDEX('元データ'!$A$2:$I$480,MATCH('経営分析に関する調'!$A32,'元データ'!$A$2:$A$480,0),MATCH('経営分析に関する調'!F$1,'元データ'!$A$2:$I$2,0))</f>
        <v>0</v>
      </c>
      <c r="G32" s="14">
        <f>INDEX('元データ'!$A$2:$I$480,MATCH('経営分析に関する調'!$A32,'元データ'!$A$2:$A$480,0),MATCH('経営分析に関する調'!G$1,'元データ'!$A$2:$I$2,0))</f>
        <v>0</v>
      </c>
      <c r="H32" s="14">
        <f>INDEX('元データ'!$A$2:$I$480,MATCH('経営分析に関する調'!$A32,'元データ'!$A$2:$A$480,0),MATCH('経営分析に関する調'!H$1,'元データ'!$A$2:$I$2,0))</f>
        <v>0</v>
      </c>
      <c r="I32" s="14">
        <f>INDEX('元データ'!$A$2:$I$480,MATCH('経営分析に関する調'!$A32,'元データ'!$A$2:$A$480,0),MATCH('経営分析に関する調'!I$1,'元データ'!$A$2:$I$2,0))</f>
        <v>0</v>
      </c>
      <c r="J32" s="16">
        <f>INDEX('元データ'!$A$2:$I$480,MATCH('経営分析に関する調'!$A32,'元データ'!$A$2:$A$480,0),MATCH('経営分析に関する調'!J$1,'元データ'!$A$2:$I$2,0))</f>
        <v>0</v>
      </c>
    </row>
    <row r="33" spans="1:10" ht="13.5">
      <c r="A33" s="222" t="s">
        <v>801</v>
      </c>
      <c r="B33" s="56" t="s">
        <v>741</v>
      </c>
      <c r="C33" s="263">
        <f>SUM(D33:J33)</f>
        <v>0</v>
      </c>
      <c r="D33" s="14">
        <f>INDEX('元データ'!$A$2:$I$480,MATCH('経営分析に関する調'!$A33,'元データ'!$A$2:$A$480,0),MATCH('経営分析に関する調'!D$1,'元データ'!$A$2:$I$2,0))</f>
        <v>0</v>
      </c>
      <c r="E33" s="14">
        <f>INDEX('元データ'!$A$2:$I$480,MATCH('経営分析に関する調'!$A33,'元データ'!$A$2:$A$480,0),MATCH('経営分析に関する調'!E$1,'元データ'!$A$2:$I$2,0))</f>
        <v>0</v>
      </c>
      <c r="F33" s="14">
        <f>INDEX('元データ'!$A$2:$I$480,MATCH('経営分析に関する調'!$A33,'元データ'!$A$2:$A$480,0),MATCH('経営分析に関する調'!F$1,'元データ'!$A$2:$I$2,0))</f>
        <v>0</v>
      </c>
      <c r="G33" s="14">
        <f>INDEX('元データ'!$A$2:$I$480,MATCH('経営分析に関する調'!$A33,'元データ'!$A$2:$A$480,0),MATCH('経営分析に関する調'!G$1,'元データ'!$A$2:$I$2,0))</f>
        <v>0</v>
      </c>
      <c r="H33" s="14">
        <f>INDEX('元データ'!$A$2:$I$480,MATCH('経営分析に関する調'!$A33,'元データ'!$A$2:$A$480,0),MATCH('経営分析に関する調'!H$1,'元データ'!$A$2:$I$2,0))</f>
        <v>0</v>
      </c>
      <c r="I33" s="14">
        <f>INDEX('元データ'!$A$2:$I$480,MATCH('経営分析に関する調'!$A33,'元データ'!$A$2:$A$480,0),MATCH('経営分析に関する調'!I$1,'元データ'!$A$2:$I$2,0))</f>
        <v>0</v>
      </c>
      <c r="J33" s="16">
        <f>INDEX('元データ'!$A$2:$I$480,MATCH('経営分析に関する調'!$A33,'元データ'!$A$2:$A$480,0),MATCH('経営分析に関する調'!J$1,'元データ'!$A$2:$I$2,0))</f>
        <v>0</v>
      </c>
    </row>
    <row r="34" spans="2:10" ht="13.5">
      <c r="B34" s="55" t="s">
        <v>749</v>
      </c>
      <c r="C34" s="263"/>
      <c r="D34" s="14"/>
      <c r="E34" s="14"/>
      <c r="F34" s="14"/>
      <c r="G34" s="14"/>
      <c r="H34" s="14"/>
      <c r="I34" s="14"/>
      <c r="J34" s="16"/>
    </row>
    <row r="35" spans="1:10" ht="13.5">
      <c r="A35" s="222" t="s">
        <v>803</v>
      </c>
      <c r="B35" s="56" t="s">
        <v>733</v>
      </c>
      <c r="C35" s="263">
        <f aca="true" t="shared" si="2" ref="C35:C42">SUM(D35:J35)</f>
        <v>31275</v>
      </c>
      <c r="D35" s="14">
        <f>INDEX('元データ'!$A$2:$I$480,MATCH('経営分析に関する調'!$A35,'元データ'!$A$2:$A$480,0),MATCH('経営分析に関する調'!D$1,'元データ'!$A$2:$I$2,0))</f>
        <v>0</v>
      </c>
      <c r="E35" s="14">
        <f>INDEX('元データ'!$A$2:$I$480,MATCH('経営分析に関する調'!$A35,'元データ'!$A$2:$A$480,0),MATCH('経営分析に関する調'!E$1,'元データ'!$A$2:$I$2,0))</f>
        <v>23456</v>
      </c>
      <c r="F35" s="14">
        <f>INDEX('元データ'!$A$2:$I$480,MATCH('経営分析に関する調'!$A35,'元データ'!$A$2:$A$480,0),MATCH('経営分析に関する調'!F$1,'元データ'!$A$2:$I$2,0))</f>
        <v>7819</v>
      </c>
      <c r="G35" s="14">
        <f>INDEX('元データ'!$A$2:$I$480,MATCH('経営分析に関する調'!$A35,'元データ'!$A$2:$A$480,0),MATCH('経営分析に関する調'!G$1,'元データ'!$A$2:$I$2,0))</f>
        <v>0</v>
      </c>
      <c r="H35" s="14">
        <f>INDEX('元データ'!$A$2:$I$480,MATCH('経営分析に関する調'!$A35,'元データ'!$A$2:$A$480,0),MATCH('経営分析に関する調'!H$1,'元データ'!$A$2:$I$2,0))</f>
        <v>0</v>
      </c>
      <c r="I35" s="14">
        <f>INDEX('元データ'!$A$2:$I$480,MATCH('経営分析に関する調'!$A35,'元データ'!$A$2:$A$480,0),MATCH('経営分析に関する調'!I$1,'元データ'!$A$2:$I$2,0))</f>
        <v>0</v>
      </c>
      <c r="J35" s="16">
        <f>INDEX('元データ'!$A$2:$I$480,MATCH('経営分析に関する調'!$A35,'元データ'!$A$2:$A$480,0),MATCH('経営分析に関する調'!J$1,'元データ'!$A$2:$I$2,0))</f>
        <v>0</v>
      </c>
    </row>
    <row r="36" spans="1:10" ht="13.5">
      <c r="A36" s="222" t="s">
        <v>805</v>
      </c>
      <c r="B36" s="56" t="s">
        <v>743</v>
      </c>
      <c r="C36" s="263">
        <f t="shared" si="2"/>
        <v>91469</v>
      </c>
      <c r="D36" s="14">
        <f>INDEX('元データ'!$A$2:$I$480,MATCH('経営分析に関する調'!$A36,'元データ'!$A$2:$A$480,0),MATCH('経営分析に関する調'!D$1,'元データ'!$A$2:$I$2,0))</f>
        <v>0</v>
      </c>
      <c r="E36" s="14">
        <f>INDEX('元データ'!$A$2:$I$480,MATCH('経営分析に関する調'!$A36,'元データ'!$A$2:$A$480,0),MATCH('経営分析に関する調'!E$1,'元データ'!$A$2:$I$2,0))</f>
        <v>16693</v>
      </c>
      <c r="F36" s="14">
        <f>INDEX('元データ'!$A$2:$I$480,MATCH('経営分析に関する調'!$A36,'元データ'!$A$2:$A$480,0),MATCH('経営分析に関する調'!F$1,'元データ'!$A$2:$I$2,0))</f>
        <v>53875</v>
      </c>
      <c r="G36" s="14">
        <f>INDEX('元データ'!$A$2:$I$480,MATCH('経営分析に関する調'!$A36,'元データ'!$A$2:$A$480,0),MATCH('経営分析に関する調'!G$1,'元データ'!$A$2:$I$2,0))</f>
        <v>20890</v>
      </c>
      <c r="H36" s="14">
        <f>INDEX('元データ'!$A$2:$I$480,MATCH('経営分析に関する調'!$A36,'元データ'!$A$2:$A$480,0),MATCH('経営分析に関する調'!H$1,'元データ'!$A$2:$I$2,0))</f>
        <v>0</v>
      </c>
      <c r="I36" s="14">
        <f>INDEX('元データ'!$A$2:$I$480,MATCH('経営分析に関する調'!$A36,'元データ'!$A$2:$A$480,0),MATCH('経営分析に関する調'!I$1,'元データ'!$A$2:$I$2,0))</f>
        <v>11</v>
      </c>
      <c r="J36" s="16">
        <f>INDEX('元データ'!$A$2:$I$480,MATCH('経営分析に関する調'!$A36,'元データ'!$A$2:$A$480,0),MATCH('経営分析に関する調'!J$1,'元データ'!$A$2:$I$2,0))</f>
        <v>0</v>
      </c>
    </row>
    <row r="37" spans="1:10" ht="13.5">
      <c r="A37" s="222" t="s">
        <v>869</v>
      </c>
      <c r="B37" s="56" t="s">
        <v>744</v>
      </c>
      <c r="C37" s="263">
        <f t="shared" si="2"/>
        <v>20842</v>
      </c>
      <c r="D37" s="14">
        <f>INDEX('元データ'!$A$2:$I$480,MATCH('経営分析に関する調'!$A37,'元データ'!$A$2:$A$480,0),MATCH('経営分析に関する調'!D$1,'元データ'!$A$2:$I$2,0))</f>
        <v>0</v>
      </c>
      <c r="E37" s="14">
        <f>INDEX('元データ'!$A$2:$I$480,MATCH('経営分析に関する調'!$A37,'元データ'!$A$2:$A$480,0),MATCH('経営分析に関する調'!E$1,'元データ'!$A$2:$I$2,0))</f>
        <v>7103</v>
      </c>
      <c r="F37" s="14">
        <f>INDEX('元データ'!$A$2:$I$480,MATCH('経営分析に関する調'!$A37,'元データ'!$A$2:$A$480,0),MATCH('経営分析に関する調'!F$1,'元データ'!$A$2:$I$2,0))</f>
        <v>6937</v>
      </c>
      <c r="G37" s="14">
        <f>INDEX('元データ'!$A$2:$I$480,MATCH('経営分析に関する調'!$A37,'元データ'!$A$2:$A$480,0),MATCH('経営分析に関する調'!G$1,'元データ'!$A$2:$I$2,0))</f>
        <v>4460</v>
      </c>
      <c r="H37" s="14">
        <f>INDEX('元データ'!$A$2:$I$480,MATCH('経営分析に関する調'!$A37,'元データ'!$A$2:$A$480,0),MATCH('経営分析に関する調'!H$1,'元データ'!$A$2:$I$2,0))</f>
        <v>0</v>
      </c>
      <c r="I37" s="14">
        <f>INDEX('元データ'!$A$2:$I$480,MATCH('経営分析に関する調'!$A37,'元データ'!$A$2:$A$480,0),MATCH('経営分析に関する調'!I$1,'元データ'!$A$2:$I$2,0))</f>
        <v>2310</v>
      </c>
      <c r="J37" s="16">
        <f>INDEX('元データ'!$A$2:$I$480,MATCH('経営分析に関する調'!$A37,'元データ'!$A$2:$A$480,0),MATCH('経営分析に関する調'!J$1,'元データ'!$A$2:$I$2,0))</f>
        <v>32</v>
      </c>
    </row>
    <row r="38" spans="1:10" ht="13.5">
      <c r="A38" s="222" t="s">
        <v>808</v>
      </c>
      <c r="B38" s="56" t="s">
        <v>745</v>
      </c>
      <c r="C38" s="263">
        <f t="shared" si="2"/>
        <v>108</v>
      </c>
      <c r="D38" s="14">
        <f>INDEX('元データ'!$A$2:$I$480,MATCH('経営分析に関する調'!$A38,'元データ'!$A$2:$A$480,0),MATCH('経営分析に関する調'!D$1,'元データ'!$A$2:$I$2,0))</f>
        <v>0</v>
      </c>
      <c r="E38" s="14">
        <f>INDEX('元データ'!$A$2:$I$480,MATCH('経営分析に関する調'!$A38,'元データ'!$A$2:$A$480,0),MATCH('経営分析に関する調'!E$1,'元データ'!$A$2:$I$2,0))</f>
        <v>0</v>
      </c>
      <c r="F38" s="14">
        <f>INDEX('元データ'!$A$2:$I$480,MATCH('経営分析に関する調'!$A38,'元データ'!$A$2:$A$480,0),MATCH('経営分析に関する調'!F$1,'元データ'!$A$2:$I$2,0))</f>
        <v>108</v>
      </c>
      <c r="G38" s="14">
        <f>INDEX('元データ'!$A$2:$I$480,MATCH('経営分析に関する調'!$A38,'元データ'!$A$2:$A$480,0),MATCH('経営分析に関する調'!G$1,'元データ'!$A$2:$I$2,0))</f>
        <v>0</v>
      </c>
      <c r="H38" s="14">
        <f>INDEX('元データ'!$A$2:$I$480,MATCH('経営分析に関する調'!$A38,'元データ'!$A$2:$A$480,0),MATCH('経営分析に関する調'!H$1,'元データ'!$A$2:$I$2,0))</f>
        <v>0</v>
      </c>
      <c r="I38" s="14">
        <f>INDEX('元データ'!$A$2:$I$480,MATCH('経営分析に関する調'!$A38,'元データ'!$A$2:$A$480,0),MATCH('経営分析に関する調'!I$1,'元データ'!$A$2:$I$2,0))</f>
        <v>0</v>
      </c>
      <c r="J38" s="16">
        <f>INDEX('元データ'!$A$2:$I$480,MATCH('経営分析に関する調'!$A38,'元データ'!$A$2:$A$480,0),MATCH('経営分析に関する調'!J$1,'元データ'!$A$2:$I$2,0))</f>
        <v>0</v>
      </c>
    </row>
    <row r="39" spans="1:10" ht="13.5">
      <c r="A39" s="222" t="s">
        <v>809</v>
      </c>
      <c r="B39" s="57" t="s">
        <v>746</v>
      </c>
      <c r="C39" s="263">
        <f t="shared" si="2"/>
        <v>14357</v>
      </c>
      <c r="D39" s="14">
        <f>INDEX('元データ'!$A$2:$I$480,MATCH('経営分析に関する調'!$A39,'元データ'!$A$2:$A$480,0),MATCH('経営分析に関する調'!D$1,'元データ'!$A$2:$I$2,0))</f>
        <v>0</v>
      </c>
      <c r="E39" s="14">
        <f>INDEX('元データ'!$A$2:$I$480,MATCH('経営分析に関する調'!$A39,'元データ'!$A$2:$A$480,0),MATCH('経営分析に関する調'!E$1,'元データ'!$A$2:$I$2,0))</f>
        <v>6427</v>
      </c>
      <c r="F39" s="14">
        <f>INDEX('元データ'!$A$2:$I$480,MATCH('経営分析に関する調'!$A39,'元データ'!$A$2:$A$480,0),MATCH('経営分析に関する調'!F$1,'元データ'!$A$2:$I$2,0))</f>
        <v>7146</v>
      </c>
      <c r="G39" s="14">
        <f>INDEX('元データ'!$A$2:$I$480,MATCH('経営分析に関する調'!$A39,'元データ'!$A$2:$A$480,0),MATCH('経営分析に関する調'!G$1,'元データ'!$A$2:$I$2,0))</f>
        <v>784</v>
      </c>
      <c r="H39" s="14">
        <f>INDEX('元データ'!$A$2:$I$480,MATCH('経営分析に関する調'!$A39,'元データ'!$A$2:$A$480,0),MATCH('経営分析に関する調'!H$1,'元データ'!$A$2:$I$2,0))</f>
        <v>0</v>
      </c>
      <c r="I39" s="14">
        <f>INDEX('元データ'!$A$2:$I$480,MATCH('経営分析に関する調'!$A39,'元データ'!$A$2:$A$480,0),MATCH('経営分析に関する調'!I$1,'元データ'!$A$2:$I$2,0))</f>
        <v>0</v>
      </c>
      <c r="J39" s="16">
        <f>INDEX('元データ'!$A$2:$I$480,MATCH('経営分析に関する調'!$A39,'元データ'!$A$2:$A$480,0),MATCH('経営分析に関する調'!J$1,'元データ'!$A$2:$I$2,0))</f>
        <v>0</v>
      </c>
    </row>
    <row r="40" spans="1:10" ht="13.5">
      <c r="A40" s="222" t="s">
        <v>810</v>
      </c>
      <c r="B40" s="56" t="s">
        <v>747</v>
      </c>
      <c r="C40" s="263">
        <f t="shared" si="2"/>
        <v>275032</v>
      </c>
      <c r="D40" s="14">
        <f>INDEX('元データ'!$A$2:$I$480,MATCH('経営分析に関する調'!$A40,'元データ'!$A$2:$A$480,0),MATCH('経営分析に関する調'!D$1,'元データ'!$A$2:$I$2,0))</f>
        <v>0</v>
      </c>
      <c r="E40" s="14">
        <f>INDEX('元データ'!$A$2:$I$480,MATCH('経営分析に関する調'!$A40,'元データ'!$A$2:$A$480,0),MATCH('経営分析に関する調'!E$1,'元データ'!$A$2:$I$2,0))</f>
        <v>46185</v>
      </c>
      <c r="F40" s="14">
        <f>INDEX('元データ'!$A$2:$I$480,MATCH('経営分析に関する調'!$A40,'元データ'!$A$2:$A$480,0),MATCH('経営分析に関する調'!F$1,'元データ'!$A$2:$I$2,0))</f>
        <v>142049</v>
      </c>
      <c r="G40" s="14">
        <f>INDEX('元データ'!$A$2:$I$480,MATCH('経営分析に関する調'!$A40,'元データ'!$A$2:$A$480,0),MATCH('経営分析に関する調'!G$1,'元データ'!$A$2:$I$2,0))</f>
        <v>54074</v>
      </c>
      <c r="H40" s="14">
        <f>INDEX('元データ'!$A$2:$I$480,MATCH('経営分析に関する調'!$A40,'元データ'!$A$2:$A$480,0),MATCH('経営分析に関する調'!H$1,'元データ'!$A$2:$I$2,0))</f>
        <v>132</v>
      </c>
      <c r="I40" s="14">
        <f>INDEX('元データ'!$A$2:$I$480,MATCH('経営分析に関する調'!$A40,'元データ'!$A$2:$A$480,0),MATCH('経営分析に関する調'!I$1,'元データ'!$A$2:$I$2,0))</f>
        <v>32214</v>
      </c>
      <c r="J40" s="16">
        <f>INDEX('元データ'!$A$2:$I$480,MATCH('経営分析に関する調'!$A40,'元データ'!$A$2:$A$480,0),MATCH('経営分析に関する調'!J$1,'元データ'!$A$2:$I$2,0))</f>
        <v>378</v>
      </c>
    </row>
    <row r="41" spans="1:10" ht="13.5">
      <c r="A41" s="222" t="s">
        <v>811</v>
      </c>
      <c r="B41" s="56" t="s">
        <v>748</v>
      </c>
      <c r="C41" s="263">
        <f t="shared" si="2"/>
        <v>11604</v>
      </c>
      <c r="D41" s="14">
        <f>INDEX('元データ'!$A$2:$I$480,MATCH('経営分析に関する調'!$A41,'元データ'!$A$2:$A$480,0),MATCH('経営分析に関する調'!D$1,'元データ'!$A$2:$I$2,0))</f>
        <v>0</v>
      </c>
      <c r="E41" s="14">
        <f>INDEX('元データ'!$A$2:$I$480,MATCH('経営分析に関する調'!$A41,'元データ'!$A$2:$A$480,0),MATCH('経営分析に関する調'!E$1,'元データ'!$A$2:$I$2,0))</f>
        <v>2436</v>
      </c>
      <c r="F41" s="14">
        <f>INDEX('元データ'!$A$2:$I$480,MATCH('経営分析に関する調'!$A41,'元データ'!$A$2:$A$480,0),MATCH('経営分析に関する調'!F$1,'元データ'!$A$2:$I$2,0))</f>
        <v>5482</v>
      </c>
      <c r="G41" s="14">
        <f>INDEX('元データ'!$A$2:$I$480,MATCH('経営分析に関する調'!$A41,'元データ'!$A$2:$A$480,0),MATCH('経営分析に関する調'!G$1,'元データ'!$A$2:$I$2,0))</f>
        <v>1106</v>
      </c>
      <c r="H41" s="14">
        <f>INDEX('元データ'!$A$2:$I$480,MATCH('経営分析に関する調'!$A41,'元データ'!$A$2:$A$480,0),MATCH('経営分析に関する調'!H$1,'元データ'!$A$2:$I$2,0))</f>
        <v>6</v>
      </c>
      <c r="I41" s="14">
        <f>INDEX('元データ'!$A$2:$I$480,MATCH('経営分析に関する調'!$A41,'元データ'!$A$2:$A$480,0),MATCH('経営分析に関する調'!I$1,'元データ'!$A$2:$I$2,0))</f>
        <v>2547</v>
      </c>
      <c r="J41" s="16">
        <f>INDEX('元データ'!$A$2:$I$480,MATCH('経営分析に関する調'!$A41,'元データ'!$A$2:$A$480,0),MATCH('経営分析に関する調'!J$1,'元データ'!$A$2:$I$2,0))</f>
        <v>27</v>
      </c>
    </row>
    <row r="42" spans="1:10" ht="13.5">
      <c r="A42" s="222" t="s">
        <v>870</v>
      </c>
      <c r="B42" s="56" t="s">
        <v>754</v>
      </c>
      <c r="C42" s="263">
        <f t="shared" si="2"/>
        <v>444687</v>
      </c>
      <c r="D42" s="14">
        <f>INDEX('元データ'!$A$2:$I$480,MATCH('経営分析に関する調'!$A42,'元データ'!$A$2:$A$480,0),MATCH('経営分析に関する調'!D$1,'元データ'!$A$2:$I$2,0))</f>
        <v>0</v>
      </c>
      <c r="E42" s="14">
        <f>INDEX('元データ'!$A$2:$I$480,MATCH('経営分析に関する調'!$A42,'元データ'!$A$2:$A$480,0),MATCH('経営分析に関する調'!E$1,'元データ'!$A$2:$I$2,0))</f>
        <v>102300</v>
      </c>
      <c r="F42" s="14">
        <f>INDEX('元データ'!$A$2:$I$480,MATCH('経営分析に関する調'!$A42,'元データ'!$A$2:$A$480,0),MATCH('経営分析に関する調'!F$1,'元データ'!$A$2:$I$2,0))</f>
        <v>223416</v>
      </c>
      <c r="G42" s="14">
        <f>INDEX('元データ'!$A$2:$I$480,MATCH('経営分析に関する調'!$A42,'元データ'!$A$2:$A$480,0),MATCH('経営分析に関する調'!G$1,'元データ'!$A$2:$I$2,0))</f>
        <v>81314</v>
      </c>
      <c r="H42" s="14">
        <f>INDEX('元データ'!$A$2:$I$480,MATCH('経営分析に関する調'!$A42,'元データ'!$A$2:$A$480,0),MATCH('経営分析に関する調'!H$1,'元データ'!$A$2:$I$2,0))</f>
        <v>138</v>
      </c>
      <c r="I42" s="14">
        <f>INDEX('元データ'!$A$2:$I$480,MATCH('経営分析に関する調'!$A42,'元データ'!$A$2:$A$480,0),MATCH('経営分析に関する調'!I$1,'元データ'!$A$2:$I$2,0))</f>
        <v>37082</v>
      </c>
      <c r="J42" s="16">
        <f>INDEX('元データ'!$A$2:$I$480,MATCH('経営分析に関する調'!$A42,'元データ'!$A$2:$A$480,0),MATCH('経営分析に関する調'!J$1,'元データ'!$A$2:$I$2,0))</f>
        <v>437</v>
      </c>
    </row>
    <row r="43" spans="2:10" ht="13.5">
      <c r="B43" s="56" t="s">
        <v>755</v>
      </c>
      <c r="C43" s="263"/>
      <c r="D43" s="14"/>
      <c r="E43" s="14"/>
      <c r="F43" s="14"/>
      <c r="G43" s="14"/>
      <c r="H43" s="14"/>
      <c r="I43" s="14"/>
      <c r="J43" s="16"/>
    </row>
    <row r="44" spans="1:10" ht="13.5">
      <c r="A44" s="222" t="s">
        <v>813</v>
      </c>
      <c r="B44" s="56" t="s">
        <v>739</v>
      </c>
      <c r="C44" s="263">
        <f>SUM(D44:J44)</f>
        <v>444687</v>
      </c>
      <c r="D44" s="14">
        <f>INDEX('元データ'!$A$2:$I$480,MATCH('経営分析に関する調'!$A44,'元データ'!$A$2:$A$480,0),MATCH('経営分析に関する調'!D$1,'元データ'!$A$2:$I$2,0))</f>
        <v>0</v>
      </c>
      <c r="E44" s="14">
        <f>INDEX('元データ'!$A$2:$I$480,MATCH('経営分析に関する調'!$A44,'元データ'!$A$2:$A$480,0),MATCH('経営分析に関する調'!E$1,'元データ'!$A$2:$I$2,0))</f>
        <v>102300</v>
      </c>
      <c r="F44" s="14">
        <f>INDEX('元データ'!$A$2:$I$480,MATCH('経営分析に関する調'!$A44,'元データ'!$A$2:$A$480,0),MATCH('経営分析に関する調'!F$1,'元データ'!$A$2:$I$2,0))</f>
        <v>223416</v>
      </c>
      <c r="G44" s="14">
        <f>INDEX('元データ'!$A$2:$I$480,MATCH('経営分析に関する調'!$A44,'元データ'!$A$2:$A$480,0),MATCH('経営分析に関する調'!G$1,'元データ'!$A$2:$I$2,0))</f>
        <v>81314</v>
      </c>
      <c r="H44" s="14">
        <f>INDEX('元データ'!$A$2:$I$480,MATCH('経営分析に関する調'!$A44,'元データ'!$A$2:$A$480,0),MATCH('経営分析に関する調'!H$1,'元データ'!$A$2:$I$2,0))</f>
        <v>138</v>
      </c>
      <c r="I44" s="14">
        <f>INDEX('元データ'!$A$2:$I$480,MATCH('経営分析に関する調'!$A44,'元データ'!$A$2:$A$480,0),MATCH('経営分析に関する調'!I$1,'元データ'!$A$2:$I$2,0))</f>
        <v>37082</v>
      </c>
      <c r="J44" s="16">
        <f>INDEX('元データ'!$A$2:$I$480,MATCH('経営分析に関する調'!$A44,'元データ'!$A$2:$A$480,0),MATCH('経営分析に関する調'!J$1,'元データ'!$A$2:$I$2,0))</f>
        <v>437</v>
      </c>
    </row>
    <row r="45" spans="1:10" ht="13.5">
      <c r="A45" s="222" t="s">
        <v>814</v>
      </c>
      <c r="B45" s="56" t="s">
        <v>740</v>
      </c>
      <c r="C45" s="263">
        <f>SUM(D45:J45)</f>
        <v>0</v>
      </c>
      <c r="D45" s="14">
        <f>INDEX('元データ'!$A$2:$I$480,MATCH('経営分析に関する調'!$A45,'元データ'!$A$2:$A$480,0),MATCH('経営分析に関する調'!D$1,'元データ'!$A$2:$I$2,0))</f>
        <v>0</v>
      </c>
      <c r="E45" s="14">
        <f>INDEX('元データ'!$A$2:$I$480,MATCH('経営分析に関する調'!$A45,'元データ'!$A$2:$A$480,0),MATCH('経営分析に関する調'!E$1,'元データ'!$A$2:$I$2,0))</f>
        <v>0</v>
      </c>
      <c r="F45" s="14">
        <f>INDEX('元データ'!$A$2:$I$480,MATCH('経営分析に関する調'!$A45,'元データ'!$A$2:$A$480,0),MATCH('経営分析に関する調'!F$1,'元データ'!$A$2:$I$2,0))</f>
        <v>0</v>
      </c>
      <c r="G45" s="14">
        <f>INDEX('元データ'!$A$2:$I$480,MATCH('経営分析に関する調'!$A45,'元データ'!$A$2:$A$480,0),MATCH('経営分析に関する調'!G$1,'元データ'!$A$2:$I$2,0))</f>
        <v>0</v>
      </c>
      <c r="H45" s="14">
        <f>INDEX('元データ'!$A$2:$I$480,MATCH('経営分析に関する調'!$A45,'元データ'!$A$2:$A$480,0),MATCH('経営分析に関する調'!H$1,'元データ'!$A$2:$I$2,0))</f>
        <v>0</v>
      </c>
      <c r="I45" s="14">
        <f>INDEX('元データ'!$A$2:$I$480,MATCH('経営分析に関する調'!$A45,'元データ'!$A$2:$A$480,0),MATCH('経営分析に関する調'!I$1,'元データ'!$A$2:$I$2,0))</f>
        <v>0</v>
      </c>
      <c r="J45" s="16">
        <f>INDEX('元データ'!$A$2:$I$480,MATCH('経営分析に関する調'!$A45,'元データ'!$A$2:$A$480,0),MATCH('経営分析に関する調'!J$1,'元データ'!$A$2:$I$2,0))</f>
        <v>0</v>
      </c>
    </row>
    <row r="46" spans="1:10" ht="13.5">
      <c r="A46" s="222" t="s">
        <v>815</v>
      </c>
      <c r="B46" s="56" t="s">
        <v>741</v>
      </c>
      <c r="C46" s="263">
        <f>SUM(D46:J46)</f>
        <v>0</v>
      </c>
      <c r="D46" s="14">
        <f>INDEX('元データ'!$A$2:$I$480,MATCH('経営分析に関する調'!$A46,'元データ'!$A$2:$A$480,0),MATCH('経営分析に関する調'!D$1,'元データ'!$A$2:$I$2,0))</f>
        <v>0</v>
      </c>
      <c r="E46" s="14">
        <f>INDEX('元データ'!$A$2:$I$480,MATCH('経営分析に関する調'!$A46,'元データ'!$A$2:$A$480,0),MATCH('経営分析に関する調'!E$1,'元データ'!$A$2:$I$2,0))</f>
        <v>0</v>
      </c>
      <c r="F46" s="14">
        <f>INDEX('元データ'!$A$2:$I$480,MATCH('経営分析に関する調'!$A46,'元データ'!$A$2:$A$480,0),MATCH('経営分析に関する調'!F$1,'元データ'!$A$2:$I$2,0))</f>
        <v>0</v>
      </c>
      <c r="G46" s="14">
        <f>INDEX('元データ'!$A$2:$I$480,MATCH('経営分析に関する調'!$A46,'元データ'!$A$2:$A$480,0),MATCH('経営分析に関する調'!G$1,'元データ'!$A$2:$I$2,0))</f>
        <v>0</v>
      </c>
      <c r="H46" s="14">
        <f>INDEX('元データ'!$A$2:$I$480,MATCH('経営分析に関する調'!$A46,'元データ'!$A$2:$A$480,0),MATCH('経営分析に関する調'!H$1,'元データ'!$A$2:$I$2,0))</f>
        <v>0</v>
      </c>
      <c r="I46" s="14">
        <f>INDEX('元データ'!$A$2:$I$480,MATCH('経営分析に関する調'!$A46,'元データ'!$A$2:$A$480,0),MATCH('経営分析に関する調'!I$1,'元データ'!$A$2:$I$2,0))</f>
        <v>0</v>
      </c>
      <c r="J46" s="16">
        <f>INDEX('元データ'!$A$2:$I$480,MATCH('経営分析に関する調'!$A46,'元データ'!$A$2:$A$480,0),MATCH('経営分析に関する調'!J$1,'元データ'!$A$2:$I$2,0))</f>
        <v>0</v>
      </c>
    </row>
    <row r="47" spans="2:10" ht="13.5">
      <c r="B47" s="55" t="s">
        <v>750</v>
      </c>
      <c r="C47" s="263"/>
      <c r="D47" s="14"/>
      <c r="E47" s="14"/>
      <c r="F47" s="14"/>
      <c r="G47" s="14"/>
      <c r="H47" s="14"/>
      <c r="I47" s="14"/>
      <c r="J47" s="16"/>
    </row>
    <row r="48" spans="1:10" ht="13.5">
      <c r="A48" s="222" t="s">
        <v>817</v>
      </c>
      <c r="B48" s="56" t="s">
        <v>733</v>
      </c>
      <c r="C48" s="263">
        <f>SUM(D48:J48)</f>
        <v>170014</v>
      </c>
      <c r="D48" s="14">
        <f>INDEX('元データ'!$A$2:$I$480,MATCH('経営分析に関する調'!$A48,'元データ'!$A$2:$A$480,0),MATCH('経営分析に関する調'!D$1,'元データ'!$A$2:$I$2,0))</f>
        <v>154748</v>
      </c>
      <c r="E48" s="14">
        <f>INDEX('元データ'!$A$2:$I$480,MATCH('経営分析に関する調'!$A48,'元データ'!$A$2:$A$480,0),MATCH('経営分析に関する調'!E$1,'元データ'!$A$2:$I$2,0))</f>
        <v>7633</v>
      </c>
      <c r="F48" s="14">
        <f>INDEX('元データ'!$A$2:$I$480,MATCH('経営分析に関する調'!$A48,'元データ'!$A$2:$A$480,0),MATCH('経営分析に関する調'!F$1,'元データ'!$A$2:$I$2,0))</f>
        <v>7633</v>
      </c>
      <c r="G48" s="14">
        <f>INDEX('元データ'!$A$2:$I$480,MATCH('経営分析に関する調'!$A48,'元データ'!$A$2:$A$480,0),MATCH('経営分析に関する調'!G$1,'元データ'!$A$2:$I$2,0))</f>
        <v>0</v>
      </c>
      <c r="H48" s="14">
        <f>INDEX('元データ'!$A$2:$I$480,MATCH('経営分析に関する調'!$A48,'元データ'!$A$2:$A$480,0),MATCH('経営分析に関する調'!H$1,'元データ'!$A$2:$I$2,0))</f>
        <v>0</v>
      </c>
      <c r="I48" s="14">
        <f>INDEX('元データ'!$A$2:$I$480,MATCH('経営分析に関する調'!$A48,'元データ'!$A$2:$A$480,0),MATCH('経営分析に関する調'!I$1,'元データ'!$A$2:$I$2,0))</f>
        <v>0</v>
      </c>
      <c r="J48" s="16">
        <f>INDEX('元データ'!$A$2:$I$480,MATCH('経営分析に関する調'!$A48,'元データ'!$A$2:$A$480,0),MATCH('経営分析に関する調'!J$1,'元データ'!$A$2:$I$2,0))</f>
        <v>0</v>
      </c>
    </row>
    <row r="49" spans="1:10" ht="12.75" customHeight="1">
      <c r="A49" s="222" t="s">
        <v>819</v>
      </c>
      <c r="B49" s="243" t="s">
        <v>751</v>
      </c>
      <c r="C49" s="263">
        <f>SUM(D49:J49)</f>
        <v>898531</v>
      </c>
      <c r="D49" s="14">
        <f>INDEX('元データ'!$A$2:$I$480,MATCH('経営分析に関する調'!$A49,'元データ'!$A$2:$A$480,0),MATCH('経営分析に関する調'!D$1,'元データ'!$A$2:$I$2,0))</f>
        <v>871575</v>
      </c>
      <c r="E49" s="14">
        <f>INDEX('元データ'!$A$2:$I$480,MATCH('経営分析に関する調'!$A49,'元データ'!$A$2:$A$480,0),MATCH('経営分析に関する調'!E$1,'元データ'!$A$2:$I$2,0))</f>
        <v>26956</v>
      </c>
      <c r="F49" s="14">
        <f>INDEX('元データ'!$A$2:$I$480,MATCH('経営分析に関する調'!$A49,'元データ'!$A$2:$A$480,0),MATCH('経営分析に関する調'!F$1,'元データ'!$A$2:$I$2,0))</f>
        <v>0</v>
      </c>
      <c r="G49" s="14">
        <f>INDEX('元データ'!$A$2:$I$480,MATCH('経営分析に関する調'!$A49,'元データ'!$A$2:$A$480,0),MATCH('経営分析に関する調'!G$1,'元データ'!$A$2:$I$2,0))</f>
        <v>0</v>
      </c>
      <c r="H49" s="14">
        <f>INDEX('元データ'!$A$2:$I$480,MATCH('経営分析に関する調'!$A49,'元データ'!$A$2:$A$480,0),MATCH('経営分析に関する調'!H$1,'元データ'!$A$2:$I$2,0))</f>
        <v>0</v>
      </c>
      <c r="I49" s="14">
        <f>INDEX('元データ'!$A$2:$I$480,MATCH('経営分析に関する調'!$A49,'元データ'!$A$2:$A$480,0),MATCH('経営分析に関する調'!I$1,'元データ'!$A$2:$I$2,0))</f>
        <v>0</v>
      </c>
      <c r="J49" s="16">
        <f>INDEX('元データ'!$A$2:$I$480,MATCH('経営分析に関する調'!$A49,'元データ'!$A$2:$A$480,0),MATCH('経営分析に関する調'!J$1,'元データ'!$A$2:$I$2,0))</f>
        <v>0</v>
      </c>
    </row>
    <row r="50" spans="1:10" s="234" customFormat="1" ht="13.5" customHeight="1">
      <c r="A50" s="234" t="s">
        <v>820</v>
      </c>
      <c r="B50" s="245" t="s">
        <v>752</v>
      </c>
      <c r="C50" s="267">
        <f>SUM(D50:J50)</f>
        <v>10625</v>
      </c>
      <c r="D50" s="14">
        <f>INDEX('元データ'!$A$2:$I$480,MATCH('経営分析に関する調'!$A50,'元データ'!$A$2:$A$480,0),MATCH('経営分析に関する調'!D$1,'元データ'!$A$2:$I$2,0))</f>
        <v>8514</v>
      </c>
      <c r="E50" s="14">
        <f>INDEX('元データ'!$A$2:$I$480,MATCH('経営分析に関する調'!$A50,'元データ'!$A$2:$A$480,0),MATCH('経営分析に関する調'!E$1,'元データ'!$A$2:$I$2,0))</f>
        <v>79</v>
      </c>
      <c r="F50" s="14">
        <f>INDEX('元データ'!$A$2:$I$480,MATCH('経営分析に関する調'!$A50,'元データ'!$A$2:$A$480,0),MATCH('経営分析に関する調'!F$1,'元データ'!$A$2:$I$2,0))</f>
        <v>1805</v>
      </c>
      <c r="G50" s="14">
        <f>INDEX('元データ'!$A$2:$I$480,MATCH('経営分析に関する調'!$A50,'元データ'!$A$2:$A$480,0),MATCH('経営分析に関する調'!G$1,'元データ'!$A$2:$I$2,0))</f>
        <v>10</v>
      </c>
      <c r="H50" s="14">
        <f>INDEX('元データ'!$A$2:$I$480,MATCH('経営分析に関する調'!$A50,'元データ'!$A$2:$A$480,0),MATCH('経営分析に関する調'!H$1,'元データ'!$A$2:$I$2,0))</f>
        <v>0</v>
      </c>
      <c r="I50" s="14">
        <f>INDEX('元データ'!$A$2:$I$480,MATCH('経営分析に関する調'!$A50,'元データ'!$A$2:$A$480,0),MATCH('経営分析に関する調'!I$1,'元データ'!$A$2:$I$2,0))</f>
        <v>217</v>
      </c>
      <c r="J50" s="16">
        <f>INDEX('元データ'!$A$2:$I$480,MATCH('経営分析に関する調'!$A50,'元データ'!$A$2:$A$480,0),MATCH('経営分析に関する調'!J$1,'元データ'!$A$2:$I$2,0))</f>
        <v>0</v>
      </c>
    </row>
    <row r="51" spans="1:10" ht="13.5" customHeight="1">
      <c r="A51" s="222" t="s">
        <v>821</v>
      </c>
      <c r="B51" s="56" t="s">
        <v>753</v>
      </c>
      <c r="C51" s="263">
        <f>SUM(D51:J51)</f>
        <v>246080</v>
      </c>
      <c r="D51" s="14">
        <f>INDEX('元データ'!$A$2:$I$480,MATCH('経営分析に関する調'!$A51,'元データ'!$A$2:$A$480,0),MATCH('経営分析に関する調'!D$1,'元データ'!$A$2:$I$2,0))</f>
        <v>200022</v>
      </c>
      <c r="E51" s="14">
        <f>INDEX('元データ'!$A$2:$I$480,MATCH('経営分析に関する調'!$A51,'元データ'!$A$2:$A$480,0),MATCH('経営分析に関する調'!E$1,'元データ'!$A$2:$I$2,0))</f>
        <v>14421</v>
      </c>
      <c r="F51" s="14">
        <f>INDEX('元データ'!$A$2:$I$480,MATCH('経営分析に関する調'!$A51,'元データ'!$A$2:$A$480,0),MATCH('経営分析に関する調'!F$1,'元データ'!$A$2:$I$2,0))</f>
        <v>22180</v>
      </c>
      <c r="G51" s="14">
        <f>INDEX('元データ'!$A$2:$I$480,MATCH('経営分析に関する調'!$A51,'元データ'!$A$2:$A$480,0),MATCH('経営分析に関する調'!G$1,'元データ'!$A$2:$I$2,0))</f>
        <v>7238</v>
      </c>
      <c r="H51" s="14">
        <f>INDEX('元データ'!$A$2:$I$480,MATCH('経営分析に関する調'!$A51,'元データ'!$A$2:$A$480,0),MATCH('経営分析に関する調'!H$1,'元データ'!$A$2:$I$2,0))</f>
        <v>9</v>
      </c>
      <c r="I51" s="14">
        <f>INDEX('元データ'!$A$2:$I$480,MATCH('経営分析に関する調'!$A51,'元データ'!$A$2:$A$480,0),MATCH('経営分析に関する調'!I$1,'元データ'!$A$2:$I$2,0))</f>
        <v>2192</v>
      </c>
      <c r="J51" s="16">
        <f>INDEX('元データ'!$A$2:$I$480,MATCH('経営分析に関する調'!$A51,'元データ'!$A$2:$A$480,0),MATCH('経営分析に関する調'!J$1,'元データ'!$A$2:$I$2,0))</f>
        <v>18</v>
      </c>
    </row>
    <row r="52" spans="1:10" ht="15" customHeight="1">
      <c r="A52" s="222" t="s">
        <v>822</v>
      </c>
      <c r="B52" s="56" t="s">
        <v>754</v>
      </c>
      <c r="C52" s="263">
        <f>SUM(D52:J52)</f>
        <v>1325250</v>
      </c>
      <c r="D52" s="14">
        <f>INDEX('元データ'!$A$2:$I$480,MATCH('経営分析に関する調'!$A52,'元データ'!$A$2:$A$480,0),MATCH('経営分析に関する調'!D$1,'元データ'!$A$2:$I$2,0))</f>
        <v>1234859</v>
      </c>
      <c r="E52" s="14">
        <f>INDEX('元データ'!$A$2:$I$480,MATCH('経営分析に関する調'!$A52,'元データ'!$A$2:$A$480,0),MATCH('経営分析に関する調'!E$1,'元データ'!$A$2:$I$2,0))</f>
        <v>49089</v>
      </c>
      <c r="F52" s="14">
        <f>INDEX('元データ'!$A$2:$I$480,MATCH('経営分析に関する調'!$A52,'元データ'!$A$2:$A$480,0),MATCH('経営分析に関する調'!F$1,'元データ'!$A$2:$I$2,0))</f>
        <v>31618</v>
      </c>
      <c r="G52" s="14">
        <f>INDEX('元データ'!$A$2:$I$480,MATCH('経営分析に関する調'!$A52,'元データ'!$A$2:$A$480,0),MATCH('経営分析に関する調'!G$1,'元データ'!$A$2:$I$2,0))</f>
        <v>7248</v>
      </c>
      <c r="H52" s="14">
        <f>INDEX('元データ'!$A$2:$I$480,MATCH('経営分析に関する調'!$A52,'元データ'!$A$2:$A$480,0),MATCH('経営分析に関する調'!H$1,'元データ'!$A$2:$I$2,0))</f>
        <v>9</v>
      </c>
      <c r="I52" s="14">
        <f>INDEX('元データ'!$A$2:$I$480,MATCH('経営分析に関する調'!$A52,'元データ'!$A$2:$A$480,0),MATCH('経営分析に関する調'!I$1,'元データ'!$A$2:$I$2,0))</f>
        <v>2409</v>
      </c>
      <c r="J52" s="16">
        <f>INDEX('元データ'!$A$2:$I$480,MATCH('経営分析に関する調'!$A52,'元データ'!$A$2:$A$480,0),MATCH('経営分析に関する調'!J$1,'元データ'!$A$2:$I$2,0))</f>
        <v>18</v>
      </c>
    </row>
    <row r="53" spans="2:10" s="234" customFormat="1" ht="14.25" customHeight="1">
      <c r="B53" s="245" t="s">
        <v>755</v>
      </c>
      <c r="C53" s="267"/>
      <c r="D53" s="163"/>
      <c r="E53" s="163"/>
      <c r="F53" s="163"/>
      <c r="G53" s="163"/>
      <c r="H53" s="163"/>
      <c r="I53" s="163"/>
      <c r="J53" s="164"/>
    </row>
    <row r="54" spans="1:10" ht="13.5">
      <c r="A54" s="222" t="s">
        <v>828</v>
      </c>
      <c r="B54" s="56" t="s">
        <v>739</v>
      </c>
      <c r="C54" s="263">
        <f>SUM(D54:J54)</f>
        <v>1274691</v>
      </c>
      <c r="D54" s="14">
        <f>INDEX('元データ'!$A$2:$I$480,MATCH('経営分析に関する調'!$A54,'元データ'!$A$2:$A$480,0),MATCH('経営分析に関する調'!D$1,'元データ'!$A$2:$I$2,0))</f>
        <v>1185559</v>
      </c>
      <c r="E54" s="14">
        <f>INDEX('元データ'!$A$2:$I$480,MATCH('経営分析に関する調'!$A54,'元データ'!$A$2:$A$480,0),MATCH('経営分析に関する調'!E$1,'元データ'!$A$2:$I$2,0))</f>
        <v>48048</v>
      </c>
      <c r="F54" s="14">
        <f>INDEX('元データ'!$A$2:$I$480,MATCH('経営分析に関する調'!$A54,'元データ'!$A$2:$A$480,0),MATCH('経営分析に関する調'!F$1,'元データ'!$A$2:$I$2,0))</f>
        <v>31519</v>
      </c>
      <c r="G54" s="14">
        <f>INDEX('元データ'!$A$2:$I$480,MATCH('経営分析に関する調'!$A54,'元データ'!$A$2:$A$480,0),MATCH('経営分析に関する調'!G$1,'元データ'!$A$2:$I$2,0))</f>
        <v>7169</v>
      </c>
      <c r="H54" s="14">
        <f>INDEX('元データ'!$A$2:$I$480,MATCH('経営分析に関する調'!$A54,'元データ'!$A$2:$A$480,0),MATCH('経営分析に関する調'!H$1,'元データ'!$A$2:$I$2,0))</f>
        <v>9</v>
      </c>
      <c r="I54" s="14">
        <f>INDEX('元データ'!$A$2:$I$480,MATCH('経営分析に関する調'!$A54,'元データ'!$A$2:$A$480,0),MATCH('経営分析に関する調'!I$1,'元データ'!$A$2:$I$2,0))</f>
        <v>2369</v>
      </c>
      <c r="J54" s="16">
        <f>INDEX('元データ'!$A$2:$I$480,MATCH('経営分析に関する調'!$A54,'元データ'!$A$2:$A$480,0),MATCH('経営分析に関する調'!J$1,'元データ'!$A$2:$I$2,0))</f>
        <v>18</v>
      </c>
    </row>
    <row r="55" spans="1:10" ht="13.5">
      <c r="A55" s="222" t="s">
        <v>829</v>
      </c>
      <c r="B55" s="56" t="s">
        <v>740</v>
      </c>
      <c r="C55" s="263">
        <f>SUM(D55:J55)</f>
        <v>12402</v>
      </c>
      <c r="D55" s="14">
        <f>INDEX('元データ'!$A$2:$I$480,MATCH('経営分析に関する調'!$A55,'元データ'!$A$2:$A$480,0),MATCH('経営分析に関する調'!D$1,'元データ'!$A$2:$I$2,0))</f>
        <v>12402</v>
      </c>
      <c r="E55" s="14">
        <f>INDEX('元データ'!$A$2:$I$480,MATCH('経営分析に関する調'!$A55,'元データ'!$A$2:$A$480,0),MATCH('経営分析に関する調'!E$1,'元データ'!$A$2:$I$2,0))</f>
        <v>0</v>
      </c>
      <c r="F55" s="14">
        <f>INDEX('元データ'!$A$2:$I$480,MATCH('経営分析に関する調'!$A55,'元データ'!$A$2:$A$480,0),MATCH('経営分析に関する調'!F$1,'元データ'!$A$2:$I$2,0))</f>
        <v>0</v>
      </c>
      <c r="G55" s="14">
        <f>INDEX('元データ'!$A$2:$I$480,MATCH('経営分析に関する調'!$A55,'元データ'!$A$2:$A$480,0),MATCH('経営分析に関する調'!G$1,'元データ'!$A$2:$I$2,0))</f>
        <v>0</v>
      </c>
      <c r="H55" s="14">
        <f>INDEX('元データ'!$A$2:$I$480,MATCH('経営分析に関する調'!$A55,'元データ'!$A$2:$A$480,0),MATCH('経営分析に関する調'!H$1,'元データ'!$A$2:$I$2,0))</f>
        <v>0</v>
      </c>
      <c r="I55" s="14">
        <f>INDEX('元データ'!$A$2:$I$480,MATCH('経営分析に関する調'!$A55,'元データ'!$A$2:$A$480,0),MATCH('経営分析に関する調'!I$1,'元データ'!$A$2:$I$2,0))</f>
        <v>0</v>
      </c>
      <c r="J55" s="16">
        <f>INDEX('元データ'!$A$2:$I$480,MATCH('経営分析に関する調'!$A55,'元データ'!$A$2:$A$480,0),MATCH('経営分析に関する調'!J$1,'元データ'!$A$2:$I$2,0))</f>
        <v>0</v>
      </c>
    </row>
    <row r="56" spans="1:10" ht="13.5">
      <c r="A56" s="222" t="s">
        <v>825</v>
      </c>
      <c r="B56" s="56" t="s">
        <v>741</v>
      </c>
      <c r="C56" s="263">
        <f>SUM(D56:J56)</f>
        <v>38157</v>
      </c>
      <c r="D56" s="14">
        <f>INDEX('元データ'!$A$2:$I$480,MATCH('経営分析に関する調'!$A56,'元データ'!$A$2:$A$480,0),MATCH('経営分析に関する調'!D$1,'元データ'!$A$2:$I$2,0))</f>
        <v>36898</v>
      </c>
      <c r="E56" s="14">
        <f>INDEX('元データ'!$A$2:$I$480,MATCH('経営分析に関する調'!$A56,'元データ'!$A$2:$A$480,0),MATCH('経営分析に関する調'!E$1,'元データ'!$A$2:$I$2,0))</f>
        <v>1041</v>
      </c>
      <c r="F56" s="14">
        <f>INDEX('元データ'!$A$2:$I$480,MATCH('経営分析に関する調'!$A56,'元データ'!$A$2:$A$480,0),MATCH('経営分析に関する調'!F$1,'元データ'!$A$2:$I$2,0))</f>
        <v>99</v>
      </c>
      <c r="G56" s="14">
        <f>INDEX('元データ'!$A$2:$I$480,MATCH('経営分析に関する調'!$A56,'元データ'!$A$2:$A$480,0),MATCH('経営分析に関する調'!G$1,'元データ'!$A$2:$I$2,0))</f>
        <v>79</v>
      </c>
      <c r="H56" s="14">
        <f>INDEX('元データ'!$A$2:$I$480,MATCH('経営分析に関する調'!$A56,'元データ'!$A$2:$A$480,0),MATCH('経営分析に関する調'!H$1,'元データ'!$A$2:$I$2,0))</f>
        <v>0</v>
      </c>
      <c r="I56" s="14">
        <f>INDEX('元データ'!$A$2:$I$480,MATCH('経営分析に関する調'!$A56,'元データ'!$A$2:$A$480,0),MATCH('経営分析に関する調'!I$1,'元データ'!$A$2:$I$2,0))</f>
        <v>40</v>
      </c>
      <c r="J56" s="16">
        <f>INDEX('元データ'!$A$2:$I$480,MATCH('経営分析に関する調'!$A56,'元データ'!$A$2:$A$480,0),MATCH('経営分析に関する調'!J$1,'元データ'!$A$2:$I$2,0))</f>
        <v>0</v>
      </c>
    </row>
    <row r="57" spans="1:10" ht="13.5">
      <c r="A57" s="222" t="s">
        <v>826</v>
      </c>
      <c r="B57" s="54" t="s">
        <v>774</v>
      </c>
      <c r="C57" s="263">
        <f>SUM(D57:J57)</f>
        <v>2024162</v>
      </c>
      <c r="D57" s="14">
        <f>INDEX('元データ'!$A$2:$I$480,MATCH('経営分析に関する調'!$A57,'元データ'!$A$2:$A$480,0),MATCH('経営分析に関する調'!D$1,'元データ'!$A$2:$I$2,0))</f>
        <v>1420243</v>
      </c>
      <c r="E57" s="14">
        <f>INDEX('元データ'!$A$2:$I$480,MATCH('経営分析に関する調'!$A57,'元データ'!$A$2:$A$480,0),MATCH('経営分析に関する調'!E$1,'元データ'!$A$2:$I$2,0))</f>
        <v>167012</v>
      </c>
      <c r="F57" s="14">
        <f>INDEX('元データ'!$A$2:$I$480,MATCH('経営分析に関する調'!$A57,'元データ'!$A$2:$A$480,0),MATCH('経営分析に関する調'!F$1,'元データ'!$A$2:$I$2,0))</f>
        <v>296117</v>
      </c>
      <c r="G57" s="14">
        <f>INDEX('元データ'!$A$2:$I$480,MATCH('経営分析に関する調'!$A57,'元データ'!$A$2:$A$480,0),MATCH('経営分析に関する調'!G$1,'元データ'!$A$2:$I$2,0))</f>
        <v>100697</v>
      </c>
      <c r="H57" s="14">
        <f>INDEX('元データ'!$A$2:$I$480,MATCH('経営分析に関する調'!$A57,'元データ'!$A$2:$A$480,0),MATCH('経営分析に関する調'!H$1,'元データ'!$A$2:$I$2,0))</f>
        <v>147</v>
      </c>
      <c r="I57" s="14">
        <f>INDEX('元データ'!$A$2:$I$480,MATCH('経営分析に関する調'!$A57,'元データ'!$A$2:$A$480,0),MATCH('経営分析に関する調'!I$1,'元データ'!$A$2:$I$2,0))</f>
        <v>39491</v>
      </c>
      <c r="J57" s="16">
        <f>INDEX('元データ'!$A$2:$I$480,MATCH('経営分析に関する調'!$A57,'元データ'!$A$2:$A$480,0),MATCH('経営分析に関する調'!J$1,'元データ'!$A$2:$I$2,0))</f>
        <v>455</v>
      </c>
    </row>
    <row r="58" spans="2:10" ht="13.5">
      <c r="B58" s="54" t="s">
        <v>756</v>
      </c>
      <c r="C58" s="263"/>
      <c r="D58" s="14"/>
      <c r="E58" s="14"/>
      <c r="F58" s="14"/>
      <c r="G58" s="14"/>
      <c r="H58" s="14"/>
      <c r="I58" s="14"/>
      <c r="J58" s="16"/>
    </row>
    <row r="59" spans="1:10" ht="13.5">
      <c r="A59" s="222" t="s">
        <v>830</v>
      </c>
      <c r="B59" s="54" t="s">
        <v>757</v>
      </c>
      <c r="C59" s="263">
        <f aca="true" t="shared" si="3" ref="C59:C65">SUM(D59:J59)</f>
        <v>1958950</v>
      </c>
      <c r="D59" s="14">
        <f>INDEX('元データ'!$A$2:$I$480,MATCH('経営分析に関する調'!$A59,'元データ'!$A$2:$A$480,0),MATCH('経営分析に関する調'!D$1,'元データ'!$A$2:$I$2,0))</f>
        <v>1356290</v>
      </c>
      <c r="E59" s="14">
        <f>INDEX('元データ'!$A$2:$I$480,MATCH('経営分析に関する調'!$A59,'元データ'!$A$2:$A$480,0),MATCH('経営分析に関する調'!E$1,'元データ'!$A$2:$I$2,0))</f>
        <v>165971</v>
      </c>
      <c r="F59" s="14">
        <f>INDEX('元データ'!$A$2:$I$480,MATCH('経営分析に関する調'!$A59,'元データ'!$A$2:$A$480,0),MATCH('経営分析に関する調'!F$1,'元データ'!$A$2:$I$2,0))</f>
        <v>296018</v>
      </c>
      <c r="G59" s="14">
        <f>INDEX('元データ'!$A$2:$I$480,MATCH('経営分析に関する調'!$A59,'元データ'!$A$2:$A$480,0),MATCH('経営分析に関する調'!G$1,'元データ'!$A$2:$I$2,0))</f>
        <v>100618</v>
      </c>
      <c r="H59" s="14">
        <f>INDEX('元データ'!$A$2:$I$480,MATCH('経営分析に関する調'!$A59,'元データ'!$A$2:$A$480,0),MATCH('経営分析に関する調'!H$1,'元データ'!$A$2:$I$2,0))</f>
        <v>147</v>
      </c>
      <c r="I59" s="14">
        <f>INDEX('元データ'!$A$2:$I$480,MATCH('経営分析に関する調'!$A59,'元データ'!$A$2:$A$480,0),MATCH('経営分析に関する調'!I$1,'元データ'!$A$2:$I$2,0))</f>
        <v>39451</v>
      </c>
      <c r="J59" s="16">
        <f>INDEX('元データ'!$A$2:$I$480,MATCH('経営分析に関する調'!$A59,'元データ'!$A$2:$A$480,0),MATCH('経営分析に関する調'!J$1,'元データ'!$A$2:$I$2,0))</f>
        <v>455</v>
      </c>
    </row>
    <row r="60" spans="1:10" ht="13.5">
      <c r="A60" s="222" t="s">
        <v>832</v>
      </c>
      <c r="B60" s="54" t="s">
        <v>758</v>
      </c>
      <c r="C60" s="263">
        <f t="shared" si="3"/>
        <v>27055</v>
      </c>
      <c r="D60" s="14">
        <f>INDEX('元データ'!$A$2:$I$480,MATCH('経営分析に関する調'!$A60,'元データ'!$A$2:$A$480,0),MATCH('経営分析に関する調'!D$1,'元データ'!$A$2:$I$2,0))</f>
        <v>27055</v>
      </c>
      <c r="E60" s="14">
        <f>INDEX('元データ'!$A$2:$I$480,MATCH('経営分析に関する調'!$A60,'元データ'!$A$2:$A$480,0),MATCH('経営分析に関する調'!E$1,'元データ'!$A$2:$I$2,0))</f>
        <v>0</v>
      </c>
      <c r="F60" s="14">
        <f>INDEX('元データ'!$A$2:$I$480,MATCH('経営分析に関する調'!$A60,'元データ'!$A$2:$A$480,0),MATCH('経営分析に関する調'!F$1,'元データ'!$A$2:$I$2,0))</f>
        <v>0</v>
      </c>
      <c r="G60" s="14">
        <f>INDEX('元データ'!$A$2:$I$480,MATCH('経営分析に関する調'!$A60,'元データ'!$A$2:$A$480,0),MATCH('経営分析に関する調'!G$1,'元データ'!$A$2:$I$2,0))</f>
        <v>0</v>
      </c>
      <c r="H60" s="14">
        <f>INDEX('元データ'!$A$2:$I$480,MATCH('経営分析に関する調'!$A60,'元データ'!$A$2:$A$480,0),MATCH('経営分析に関する調'!H$1,'元データ'!$A$2:$I$2,0))</f>
        <v>0</v>
      </c>
      <c r="I60" s="14">
        <f>INDEX('元データ'!$A$2:$I$480,MATCH('経営分析に関する調'!$A60,'元データ'!$A$2:$A$480,0),MATCH('経営分析に関する調'!I$1,'元データ'!$A$2:$I$2,0))</f>
        <v>0</v>
      </c>
      <c r="J60" s="16">
        <f>INDEX('元データ'!$A$2:$I$480,MATCH('経営分析に関する調'!$A60,'元データ'!$A$2:$A$480,0),MATCH('経営分析に関する調'!J$1,'元データ'!$A$2:$I$2,0))</f>
        <v>0</v>
      </c>
    </row>
    <row r="61" spans="1:10" ht="13.5">
      <c r="A61" s="222" t="s">
        <v>833</v>
      </c>
      <c r="B61" s="54" t="s">
        <v>759</v>
      </c>
      <c r="C61" s="263">
        <f t="shared" si="3"/>
        <v>0</v>
      </c>
      <c r="D61" s="14">
        <f>INDEX('元データ'!$A$2:$I$480,MATCH('経営分析に関する調'!$A61,'元データ'!$A$2:$A$480,0),MATCH('経営分析に関する調'!D$1,'元データ'!$A$2:$I$2,0))</f>
        <v>0</v>
      </c>
      <c r="E61" s="14">
        <f>INDEX('元データ'!$A$2:$I$480,MATCH('経営分析に関する調'!$A61,'元データ'!$A$2:$A$480,0),MATCH('経営分析に関する調'!E$1,'元データ'!$A$2:$I$2,0))</f>
        <v>0</v>
      </c>
      <c r="F61" s="14">
        <f>INDEX('元データ'!$A$2:$I$480,MATCH('経営分析に関する調'!$A61,'元データ'!$A$2:$A$480,0),MATCH('経営分析に関する調'!F$1,'元データ'!$A$2:$I$2,0))</f>
        <v>0</v>
      </c>
      <c r="G61" s="14">
        <f>INDEX('元データ'!$A$2:$I$480,MATCH('経営分析に関する調'!$A61,'元データ'!$A$2:$A$480,0),MATCH('経営分析に関する調'!G$1,'元データ'!$A$2:$I$2,0))</f>
        <v>0</v>
      </c>
      <c r="H61" s="14">
        <f>INDEX('元データ'!$A$2:$I$480,MATCH('経営分析に関する調'!$A61,'元データ'!$A$2:$A$480,0),MATCH('経営分析に関する調'!H$1,'元データ'!$A$2:$I$2,0))</f>
        <v>0</v>
      </c>
      <c r="I61" s="14">
        <f>INDEX('元データ'!$A$2:$I$480,MATCH('経営分析に関する調'!$A61,'元データ'!$A$2:$A$480,0),MATCH('経営分析に関する調'!I$1,'元データ'!$A$2:$I$2,0))</f>
        <v>0</v>
      </c>
      <c r="J61" s="16">
        <f>INDEX('元データ'!$A$2:$I$480,MATCH('経営分析に関する調'!$A61,'元データ'!$A$2:$A$480,0),MATCH('経営分析に関する調'!J$1,'元データ'!$A$2:$I$2,0))</f>
        <v>0</v>
      </c>
    </row>
    <row r="62" spans="1:10" ht="13.5">
      <c r="A62" s="222" t="s">
        <v>834</v>
      </c>
      <c r="B62" s="54" t="s">
        <v>760</v>
      </c>
      <c r="C62" s="263">
        <f t="shared" si="3"/>
        <v>744</v>
      </c>
      <c r="D62" s="14">
        <f>INDEX('元データ'!$A$2:$I$480,MATCH('経営分析に関する調'!$A62,'元データ'!$A$2:$A$480,0),MATCH('経営分析に関する調'!D$1,'元データ'!$A$2:$I$2,0))</f>
        <v>744</v>
      </c>
      <c r="E62" s="14">
        <f>INDEX('元データ'!$A$2:$I$480,MATCH('経営分析に関する調'!$A62,'元データ'!$A$2:$A$480,0),MATCH('経営分析に関する調'!E$1,'元データ'!$A$2:$I$2,0))</f>
        <v>0</v>
      </c>
      <c r="F62" s="14">
        <f>INDEX('元データ'!$A$2:$I$480,MATCH('経営分析に関する調'!$A62,'元データ'!$A$2:$A$480,0),MATCH('経営分析に関する調'!F$1,'元データ'!$A$2:$I$2,0))</f>
        <v>0</v>
      </c>
      <c r="G62" s="14">
        <f>INDEX('元データ'!$A$2:$I$480,MATCH('経営分析に関する調'!$A62,'元データ'!$A$2:$A$480,0),MATCH('経営分析に関する調'!G$1,'元データ'!$A$2:$I$2,0))</f>
        <v>0</v>
      </c>
      <c r="H62" s="14">
        <f>INDEX('元データ'!$A$2:$I$480,MATCH('経営分析に関する調'!$A62,'元データ'!$A$2:$A$480,0),MATCH('経営分析に関する調'!H$1,'元データ'!$A$2:$I$2,0))</f>
        <v>0</v>
      </c>
      <c r="I62" s="14">
        <f>INDEX('元データ'!$A$2:$I$480,MATCH('経営分析に関する調'!$A62,'元データ'!$A$2:$A$480,0),MATCH('経営分析に関する調'!I$1,'元データ'!$A$2:$I$2,0))</f>
        <v>0</v>
      </c>
      <c r="J62" s="16">
        <f>INDEX('元データ'!$A$2:$I$480,MATCH('経営分析に関する調'!$A62,'元データ'!$A$2:$A$480,0),MATCH('経営分析に関する調'!J$1,'元データ'!$A$2:$I$2,0))</f>
        <v>0</v>
      </c>
    </row>
    <row r="63" spans="1:10" ht="13.5">
      <c r="A63" s="222" t="s">
        <v>835</v>
      </c>
      <c r="B63" s="54" t="s">
        <v>761</v>
      </c>
      <c r="C63" s="263">
        <f t="shared" si="3"/>
        <v>0</v>
      </c>
      <c r="D63" s="14">
        <f>INDEX('元データ'!$A$2:$I$480,MATCH('経営分析に関する調'!$A63,'元データ'!$A$2:$A$480,0),MATCH('経営分析に関する調'!D$1,'元データ'!$A$2:$I$2,0))</f>
        <v>0</v>
      </c>
      <c r="E63" s="14">
        <f>INDEX('元データ'!$A$2:$I$480,MATCH('経営分析に関する調'!$A63,'元データ'!$A$2:$A$480,0),MATCH('経営分析に関する調'!E$1,'元データ'!$A$2:$I$2,0))</f>
        <v>0</v>
      </c>
      <c r="F63" s="14">
        <f>INDEX('元データ'!$A$2:$I$480,MATCH('経営分析に関する調'!$A63,'元データ'!$A$2:$A$480,0),MATCH('経営分析に関する調'!F$1,'元データ'!$A$2:$I$2,0))</f>
        <v>0</v>
      </c>
      <c r="G63" s="14">
        <f>INDEX('元データ'!$A$2:$I$480,MATCH('経営分析に関する調'!$A63,'元データ'!$A$2:$A$480,0),MATCH('経営分析に関する調'!G$1,'元データ'!$A$2:$I$2,0))</f>
        <v>0</v>
      </c>
      <c r="H63" s="14">
        <f>INDEX('元データ'!$A$2:$I$480,MATCH('経営分析に関する調'!$A63,'元データ'!$A$2:$A$480,0),MATCH('経営分析に関する調'!H$1,'元データ'!$A$2:$I$2,0))</f>
        <v>0</v>
      </c>
      <c r="I63" s="14">
        <f>INDEX('元データ'!$A$2:$I$480,MATCH('経営分析に関する調'!$A63,'元データ'!$A$2:$A$480,0),MATCH('経営分析に関する調'!I$1,'元データ'!$A$2:$I$2,0))</f>
        <v>0</v>
      </c>
      <c r="J63" s="16">
        <f>INDEX('元データ'!$A$2:$I$480,MATCH('経営分析に関する調'!$A63,'元データ'!$A$2:$A$480,0),MATCH('経営分析に関する調'!J$1,'元データ'!$A$2:$I$2,0))</f>
        <v>0</v>
      </c>
    </row>
    <row r="64" spans="1:10" ht="13.5">
      <c r="A64" s="222" t="s">
        <v>836</v>
      </c>
      <c r="B64" s="54" t="s">
        <v>762</v>
      </c>
      <c r="C64" s="263">
        <f t="shared" si="3"/>
        <v>37195</v>
      </c>
      <c r="D64" s="14">
        <f>INDEX('元データ'!$A$2:$I$480,MATCH('経営分析に関する調'!$A64,'元データ'!$A$2:$A$480,0),MATCH('経営分析に関する調'!D$1,'元データ'!$A$2:$I$2,0))</f>
        <v>36154</v>
      </c>
      <c r="E64" s="14">
        <f>INDEX('元データ'!$A$2:$I$480,MATCH('経営分析に関する調'!$A64,'元データ'!$A$2:$A$480,0),MATCH('経営分析に関する調'!E$1,'元データ'!$A$2:$I$2,0))</f>
        <v>1041</v>
      </c>
      <c r="F64" s="14">
        <f>INDEX('元データ'!$A$2:$I$480,MATCH('経営分析に関する調'!$A64,'元データ'!$A$2:$A$480,0),MATCH('経営分析に関する調'!F$1,'元データ'!$A$2:$I$2,0))</f>
        <v>0</v>
      </c>
      <c r="G64" s="14">
        <f>INDEX('元データ'!$A$2:$I$480,MATCH('経営分析に関する調'!$A64,'元データ'!$A$2:$A$480,0),MATCH('経営分析に関する調'!G$1,'元データ'!$A$2:$I$2,0))</f>
        <v>0</v>
      </c>
      <c r="H64" s="14">
        <f>INDEX('元データ'!$A$2:$I$480,MATCH('経営分析に関する調'!$A64,'元データ'!$A$2:$A$480,0),MATCH('経営分析に関する調'!H$1,'元データ'!$A$2:$I$2,0))</f>
        <v>0</v>
      </c>
      <c r="I64" s="14">
        <f>INDEX('元データ'!$A$2:$I$480,MATCH('経営分析に関する調'!$A64,'元データ'!$A$2:$A$480,0),MATCH('経営分析に関する調'!I$1,'元データ'!$A$2:$I$2,0))</f>
        <v>0</v>
      </c>
      <c r="J64" s="16">
        <f>INDEX('元データ'!$A$2:$I$480,MATCH('経営分析に関する調'!$A64,'元データ'!$A$2:$A$480,0),MATCH('経営分析に関する調'!J$1,'元データ'!$A$2:$I$2,0))</f>
        <v>0</v>
      </c>
    </row>
    <row r="65" spans="1:10" ht="13.5">
      <c r="A65" s="222" t="s">
        <v>837</v>
      </c>
      <c r="B65" s="247" t="s">
        <v>763</v>
      </c>
      <c r="C65" s="268">
        <f t="shared" si="3"/>
        <v>218</v>
      </c>
      <c r="D65" s="30">
        <f>INDEX('元データ'!$A$2:$I$480,MATCH('経営分析に関する調'!$A65,'元データ'!$A$2:$A$480,0),MATCH('経営分析に関する調'!D$1,'元データ'!$A$2:$I$2,0))</f>
        <v>0</v>
      </c>
      <c r="E65" s="30">
        <f>INDEX('元データ'!$A$2:$I$480,MATCH('経営分析に関する調'!$A65,'元データ'!$A$2:$A$480,0),MATCH('経営分析に関する調'!E$1,'元データ'!$A$2:$I$2,0))</f>
        <v>0</v>
      </c>
      <c r="F65" s="30">
        <f>INDEX('元データ'!$A$2:$I$480,MATCH('経営分析に関する調'!$A65,'元データ'!$A$2:$A$480,0),MATCH('経営分析に関する調'!F$1,'元データ'!$A$2:$I$2,0))</f>
        <v>99</v>
      </c>
      <c r="G65" s="30">
        <f>INDEX('元データ'!$A$2:$I$480,MATCH('経営分析に関する調'!$A65,'元データ'!$A$2:$A$480,0),MATCH('経営分析に関する調'!G$1,'元データ'!$A$2:$I$2,0))</f>
        <v>79</v>
      </c>
      <c r="H65" s="30">
        <f>INDEX('元データ'!$A$2:$I$480,MATCH('経営分析に関する調'!$A65,'元データ'!$A$2:$A$480,0),MATCH('経営分析に関する調'!H$1,'元データ'!$A$2:$I$2,0))</f>
        <v>0</v>
      </c>
      <c r="I65" s="30">
        <f>INDEX('元データ'!$A$2:$I$480,MATCH('経営分析に関する調'!$A65,'元データ'!$A$2:$A$480,0),MATCH('経営分析に関する調'!I$1,'元データ'!$A$2:$I$2,0))</f>
        <v>40</v>
      </c>
      <c r="J65" s="32">
        <f>INDEX('元データ'!$A$2:$I$480,MATCH('経営分析に関する調'!$A65,'元データ'!$A$2:$A$480,0),MATCH('経営分析に関する調'!J$1,'元データ'!$A$2:$I$2,0))</f>
        <v>0</v>
      </c>
    </row>
    <row r="66" spans="2:10" ht="13.5">
      <c r="B66" s="54" t="s">
        <v>764</v>
      </c>
      <c r="C66" s="269"/>
      <c r="D66" s="27"/>
      <c r="E66" s="27"/>
      <c r="F66" s="27"/>
      <c r="G66" s="27"/>
      <c r="H66" s="27"/>
      <c r="I66" s="27"/>
      <c r="J66" s="29"/>
    </row>
    <row r="67" spans="1:10" ht="13.5">
      <c r="A67" s="222" t="s">
        <v>848</v>
      </c>
      <c r="B67" s="54" t="s">
        <v>765</v>
      </c>
      <c r="C67" s="263">
        <f aca="true" t="shared" si="4" ref="C67:C82">SUM(D67:J67)</f>
        <v>1646606</v>
      </c>
      <c r="D67" s="14">
        <f>INDEX('元データ'!$A$2:$I$480,MATCH('経営分析に関する調'!$A67,'元データ'!$A$2:$A$480,0),MATCH('経営分析に関する調'!D$1,'元データ'!$A$2:$I$2,0))</f>
        <v>1119277</v>
      </c>
      <c r="E67" s="14">
        <f>INDEX('元データ'!$A$2:$I$480,MATCH('経営分析に関する調'!$A67,'元データ'!$A$2:$A$480,0),MATCH('経営分析に関する調'!E$1,'元データ'!$A$2:$I$2,0))</f>
        <v>124188</v>
      </c>
      <c r="F67" s="14">
        <f>INDEX('元データ'!$A$2:$I$480,MATCH('経営分析に関する調'!$A67,'元データ'!$A$2:$A$480,0),MATCH('経営分析に関する調'!F$1,'元データ'!$A$2:$I$2,0))</f>
        <v>346823</v>
      </c>
      <c r="G67" s="14">
        <f>INDEX('元データ'!$A$2:$I$480,MATCH('経営分析に関する調'!$A67,'元データ'!$A$2:$A$480,0),MATCH('経営分析に関する調'!G$1,'元データ'!$A$2:$I$2,0))</f>
        <v>50198</v>
      </c>
      <c r="H67" s="14">
        <f>INDEX('元データ'!$A$2:$I$480,MATCH('経営分析に関する調'!$A67,'元データ'!$A$2:$A$480,0),MATCH('経営分析に関する調'!H$1,'元データ'!$A$2:$I$2,0))</f>
        <v>188</v>
      </c>
      <c r="I67" s="14">
        <f>INDEX('元データ'!$A$2:$I$480,MATCH('経営分析に関する調'!$A67,'元データ'!$A$2:$A$480,0),MATCH('経営分析に関する調'!I$1,'元データ'!$A$2:$I$2,0))</f>
        <v>5886</v>
      </c>
      <c r="J67" s="16">
        <f>INDEX('元データ'!$A$2:$I$480,MATCH('経営分析に関する調'!$A67,'元データ'!$A$2:$A$480,0),MATCH('経営分析に関する調'!J$1,'元データ'!$A$2:$I$2,0))</f>
        <v>46</v>
      </c>
    </row>
    <row r="68" spans="1:10" ht="13.5">
      <c r="A68" s="222" t="s">
        <v>849</v>
      </c>
      <c r="B68" s="54" t="s">
        <v>766</v>
      </c>
      <c r="C68" s="263">
        <f t="shared" si="4"/>
        <v>384798</v>
      </c>
      <c r="D68" s="14">
        <f>INDEX('元データ'!$A$2:$I$480,MATCH('経営分析に関する調'!$A68,'元データ'!$A$2:$A$480,0),MATCH('経営分析に関する調'!D$1,'元データ'!$A$2:$I$2,0))</f>
        <v>370484</v>
      </c>
      <c r="E68" s="14">
        <f>INDEX('元データ'!$A$2:$I$480,MATCH('経営分析に関する調'!$A68,'元データ'!$A$2:$A$480,0),MATCH('経営分析に関する調'!E$1,'元データ'!$A$2:$I$2,0))</f>
        <v>12345</v>
      </c>
      <c r="F68" s="14">
        <f>INDEX('元データ'!$A$2:$I$480,MATCH('経営分析に関する調'!$A68,'元データ'!$A$2:$A$480,0),MATCH('経営分析に関する調'!F$1,'元データ'!$A$2:$I$2,0))</f>
        <v>104</v>
      </c>
      <c r="G68" s="14">
        <f>INDEX('元データ'!$A$2:$I$480,MATCH('経営分析に関する調'!$A68,'元データ'!$A$2:$A$480,0),MATCH('経営分析に関する調'!G$1,'元データ'!$A$2:$I$2,0))</f>
        <v>88</v>
      </c>
      <c r="H68" s="14">
        <f>INDEX('元データ'!$A$2:$I$480,MATCH('経営分析に関する調'!$A68,'元データ'!$A$2:$A$480,0),MATCH('経営分析に関する調'!H$1,'元データ'!$A$2:$I$2,0))</f>
        <v>8</v>
      </c>
      <c r="I68" s="14">
        <f>INDEX('元データ'!$A$2:$I$480,MATCH('経営分析に関する調'!$A68,'元データ'!$A$2:$A$480,0),MATCH('経営分析に関する調'!I$1,'元データ'!$A$2:$I$2,0))</f>
        <v>1760</v>
      </c>
      <c r="J68" s="16">
        <f>INDEX('元データ'!$A$2:$I$480,MATCH('経営分析に関する調'!$A68,'元データ'!$A$2:$A$480,0),MATCH('経営分析に関する調'!J$1,'元データ'!$A$2:$I$2,0))</f>
        <v>9</v>
      </c>
    </row>
    <row r="69" spans="1:10" ht="13.5">
      <c r="A69" s="222" t="s">
        <v>840</v>
      </c>
      <c r="B69" s="54" t="s">
        <v>767</v>
      </c>
      <c r="C69" s="263">
        <f t="shared" si="4"/>
        <v>45856</v>
      </c>
      <c r="D69" s="14">
        <f>INDEX('元データ'!$A$2:$I$480,MATCH('経営分析に関する調'!$A69,'元データ'!$A$2:$A$480,0),MATCH('経営分析に関する調'!D$1,'元データ'!$A$2:$I$2,0))</f>
        <v>45856</v>
      </c>
      <c r="E69" s="14">
        <f>INDEX('元データ'!$A$2:$I$480,MATCH('経営分析に関する調'!$A69,'元データ'!$A$2:$A$480,0),MATCH('経営分析に関する調'!E$1,'元データ'!$A$2:$I$2,0))</f>
        <v>0</v>
      </c>
      <c r="F69" s="14">
        <f>INDEX('元データ'!$A$2:$I$480,MATCH('経営分析に関する調'!$A69,'元データ'!$A$2:$A$480,0),MATCH('経営分析に関する調'!F$1,'元データ'!$A$2:$I$2,0))</f>
        <v>0</v>
      </c>
      <c r="G69" s="14">
        <f>INDEX('元データ'!$A$2:$I$480,MATCH('経営分析に関する調'!$A69,'元データ'!$A$2:$A$480,0),MATCH('経営分析に関する調'!G$1,'元データ'!$A$2:$I$2,0))</f>
        <v>0</v>
      </c>
      <c r="H69" s="14">
        <f>INDEX('元データ'!$A$2:$I$480,MATCH('経営分析に関する調'!$A69,'元データ'!$A$2:$A$480,0),MATCH('経営分析に関する調'!H$1,'元データ'!$A$2:$I$2,0))</f>
        <v>0</v>
      </c>
      <c r="I69" s="14">
        <f>INDEX('元データ'!$A$2:$I$480,MATCH('経営分析に関する調'!$A69,'元データ'!$A$2:$A$480,0),MATCH('経営分析に関する調'!I$1,'元データ'!$A$2:$I$2,0))</f>
        <v>0</v>
      </c>
      <c r="J69" s="16">
        <f>INDEX('元データ'!$A$2:$I$480,MATCH('経営分析に関する調'!$A69,'元データ'!$A$2:$A$480,0),MATCH('経営分析に関する調'!J$1,'元データ'!$A$2:$I$2,0))</f>
        <v>0</v>
      </c>
    </row>
    <row r="70" spans="1:10" ht="13.5">
      <c r="A70" s="222" t="s">
        <v>841</v>
      </c>
      <c r="B70" s="54" t="s">
        <v>768</v>
      </c>
      <c r="C70" s="263">
        <f t="shared" si="4"/>
        <v>0</v>
      </c>
      <c r="D70" s="14">
        <f>INDEX('元データ'!$A$2:$I$480,MATCH('経営分析に関する調'!$A70,'元データ'!$A$2:$A$480,0),MATCH('経営分析に関する調'!D$1,'元データ'!$A$2:$I$2,0))</f>
        <v>0</v>
      </c>
      <c r="E70" s="14">
        <f>INDEX('元データ'!$A$2:$I$480,MATCH('経営分析に関する調'!$A70,'元データ'!$A$2:$A$480,0),MATCH('経営分析に関する調'!E$1,'元データ'!$A$2:$I$2,0))</f>
        <v>0</v>
      </c>
      <c r="F70" s="14">
        <f>INDEX('元データ'!$A$2:$I$480,MATCH('経営分析に関する調'!$A70,'元データ'!$A$2:$A$480,0),MATCH('経営分析に関する調'!F$1,'元データ'!$A$2:$I$2,0))</f>
        <v>0</v>
      </c>
      <c r="G70" s="14">
        <f>INDEX('元データ'!$A$2:$I$480,MATCH('経営分析に関する調'!$A70,'元データ'!$A$2:$A$480,0),MATCH('経営分析に関する調'!G$1,'元データ'!$A$2:$I$2,0))</f>
        <v>0</v>
      </c>
      <c r="H70" s="14">
        <f>INDEX('元データ'!$A$2:$I$480,MATCH('経営分析に関する調'!$A70,'元データ'!$A$2:$A$480,0),MATCH('経営分析に関する調'!H$1,'元データ'!$A$2:$I$2,0))</f>
        <v>0</v>
      </c>
      <c r="I70" s="14">
        <f>INDEX('元データ'!$A$2:$I$480,MATCH('経営分析に関する調'!$A70,'元データ'!$A$2:$A$480,0),MATCH('経営分析に関する調'!I$1,'元データ'!$A$2:$I$2,0))</f>
        <v>0</v>
      </c>
      <c r="J70" s="16">
        <f>INDEX('元データ'!$A$2:$I$480,MATCH('経営分析に関する調'!$A70,'元データ'!$A$2:$A$480,0),MATCH('経営分析に関する調'!J$1,'元データ'!$A$2:$I$2,0))</f>
        <v>0</v>
      </c>
    </row>
    <row r="71" spans="1:10" ht="13.5">
      <c r="A71" s="222" t="s">
        <v>842</v>
      </c>
      <c r="B71" s="54" t="s">
        <v>769</v>
      </c>
      <c r="C71" s="263">
        <f t="shared" si="4"/>
        <v>123899</v>
      </c>
      <c r="D71" s="14">
        <f>INDEX('元データ'!$A$2:$I$480,MATCH('経営分析に関する調'!$A71,'元データ'!$A$2:$A$480,0),MATCH('経営分析に関する調'!D$1,'元データ'!$A$2:$I$2,0))</f>
        <v>40521</v>
      </c>
      <c r="E71" s="14">
        <f>INDEX('元データ'!$A$2:$I$480,MATCH('経営分析に関する調'!$A71,'元データ'!$A$2:$A$480,0),MATCH('経営分析に関する調'!E$1,'元データ'!$A$2:$I$2,0))</f>
        <v>24281</v>
      </c>
      <c r="F71" s="14">
        <f>INDEX('元データ'!$A$2:$I$480,MATCH('経営分析に関する調'!$A71,'元データ'!$A$2:$A$480,0),MATCH('経営分析に関する調'!F$1,'元データ'!$A$2:$I$2,0))</f>
        <v>51005</v>
      </c>
      <c r="G71" s="14">
        <f>INDEX('元データ'!$A$2:$I$480,MATCH('経営分析に関する調'!$A71,'元データ'!$A$2:$A$480,0),MATCH('経営分析に関する調'!G$1,'元データ'!$A$2:$I$2,0))</f>
        <v>8057</v>
      </c>
      <c r="H71" s="14">
        <f>INDEX('元データ'!$A$2:$I$480,MATCH('経営分析に関する調'!$A71,'元データ'!$A$2:$A$480,0),MATCH('経営分析に関する調'!H$1,'元データ'!$A$2:$I$2,0))</f>
        <v>29</v>
      </c>
      <c r="I71" s="14">
        <f>INDEX('元データ'!$A$2:$I$480,MATCH('経営分析に関する調'!$A71,'元データ'!$A$2:$A$480,0),MATCH('経営分析に関する調'!I$1,'元データ'!$A$2:$I$2,0))</f>
        <v>6</v>
      </c>
      <c r="J71" s="16">
        <f>INDEX('元データ'!$A$2:$I$480,MATCH('経営分析に関する調'!$A71,'元データ'!$A$2:$A$480,0),MATCH('経営分析に関する調'!J$1,'元データ'!$A$2:$I$2,0))</f>
        <v>0</v>
      </c>
    </row>
    <row r="72" spans="1:10" ht="13.5">
      <c r="A72" s="222" t="s">
        <v>843</v>
      </c>
      <c r="B72" s="54" t="s">
        <v>770</v>
      </c>
      <c r="C72" s="263">
        <f t="shared" si="4"/>
        <v>840332</v>
      </c>
      <c r="D72" s="14">
        <f>INDEX('元データ'!$A$2:$I$480,MATCH('経営分析に関する調'!$A72,'元データ'!$A$2:$A$480,0),MATCH('経営分析に関する調'!D$1,'元データ'!$A$2:$I$2,0))</f>
        <v>501704</v>
      </c>
      <c r="E72" s="14">
        <f>INDEX('元データ'!$A$2:$I$480,MATCH('経営分析に関する調'!$A72,'元データ'!$A$2:$A$480,0),MATCH('経営分析に関する調'!E$1,'元データ'!$A$2:$I$2,0))</f>
        <v>84885</v>
      </c>
      <c r="F72" s="14">
        <f>INDEX('元データ'!$A$2:$I$480,MATCH('経営分析に関する調'!$A72,'元データ'!$A$2:$A$480,0),MATCH('経営分析に関する調'!F$1,'元データ'!$A$2:$I$2,0))</f>
        <v>207782</v>
      </c>
      <c r="G72" s="14">
        <f>INDEX('元データ'!$A$2:$I$480,MATCH('経営分析に関する調'!$A72,'元データ'!$A$2:$A$480,0),MATCH('経営分析に関する調'!G$1,'元データ'!$A$2:$I$2,0))</f>
        <v>41731</v>
      </c>
      <c r="H72" s="14">
        <f>INDEX('元データ'!$A$2:$I$480,MATCH('経営分析に関する調'!$A72,'元データ'!$A$2:$A$480,0),MATCH('経営分析に関する調'!H$1,'元データ'!$A$2:$I$2,0))</f>
        <v>88</v>
      </c>
      <c r="I72" s="14">
        <f>INDEX('元データ'!$A$2:$I$480,MATCH('経営分析に関する調'!$A72,'元データ'!$A$2:$A$480,0),MATCH('経営分析に関する調'!I$1,'元データ'!$A$2:$I$2,0))</f>
        <v>4120</v>
      </c>
      <c r="J72" s="16">
        <f>INDEX('元データ'!$A$2:$I$480,MATCH('経営分析に関する調'!$A72,'元データ'!$A$2:$A$480,0),MATCH('経営分析に関する調'!J$1,'元データ'!$A$2:$I$2,0))</f>
        <v>22</v>
      </c>
    </row>
    <row r="73" spans="1:10" ht="13.5">
      <c r="A73" s="222" t="s">
        <v>844</v>
      </c>
      <c r="B73" s="54" t="s">
        <v>772</v>
      </c>
      <c r="C73" s="263">
        <f t="shared" si="4"/>
        <v>251721</v>
      </c>
      <c r="D73" s="14">
        <f>INDEX('元データ'!$A$2:$I$480,MATCH('経営分析に関する調'!$A73,'元データ'!$A$2:$A$480,0),MATCH('経営分析に関する調'!D$1,'元データ'!$A$2:$I$2,0))</f>
        <v>160712</v>
      </c>
      <c r="E73" s="14">
        <f>INDEX('元データ'!$A$2:$I$480,MATCH('経営分析に関する調'!$A73,'元データ'!$A$2:$A$480,0),MATCH('経営分析に関する調'!E$1,'元データ'!$A$2:$I$2,0))</f>
        <v>2677</v>
      </c>
      <c r="F73" s="14">
        <f>INDEX('元データ'!$A$2:$I$480,MATCH('経営分析に関する調'!$A73,'元データ'!$A$2:$A$480,0),MATCH('経営分析に関する調'!F$1,'元データ'!$A$2:$I$2,0))</f>
        <v>87932</v>
      </c>
      <c r="G73" s="14">
        <f>INDEX('元データ'!$A$2:$I$480,MATCH('経営分析に関する調'!$A73,'元データ'!$A$2:$A$480,0),MATCH('経営分析に関する調'!G$1,'元データ'!$A$2:$I$2,0))</f>
        <v>322</v>
      </c>
      <c r="H73" s="14">
        <f>INDEX('元データ'!$A$2:$I$480,MATCH('経営分析に関する調'!$A73,'元データ'!$A$2:$A$480,0),MATCH('経営分析に関する調'!H$1,'元データ'!$A$2:$I$2,0))</f>
        <v>63</v>
      </c>
      <c r="I73" s="14">
        <f>INDEX('元データ'!$A$2:$I$480,MATCH('経営分析に関する調'!$A73,'元データ'!$A$2:$A$480,0),MATCH('経営分析に関する調'!I$1,'元データ'!$A$2:$I$2,0))</f>
        <v>0</v>
      </c>
      <c r="J73" s="16">
        <f>INDEX('元データ'!$A$2:$I$480,MATCH('経営分析に関する調'!$A73,'元データ'!$A$2:$A$480,0),MATCH('経営分析に関する調'!J$1,'元データ'!$A$2:$I$2,0))</f>
        <v>15</v>
      </c>
    </row>
    <row r="74" spans="1:10" ht="13.5">
      <c r="A74" s="222" t="s">
        <v>845</v>
      </c>
      <c r="B74" s="54" t="s">
        <v>771</v>
      </c>
      <c r="C74" s="263">
        <f t="shared" si="4"/>
        <v>4339902</v>
      </c>
      <c r="D74" s="14">
        <f>INDEX('元データ'!$A$2:$I$480,MATCH('経営分析に関する調'!$A74,'元データ'!$A$2:$A$480,0),MATCH('経営分析に関する調'!D$1,'元データ'!$A$2:$I$2,0))</f>
        <v>2745914</v>
      </c>
      <c r="E74" s="14">
        <f>INDEX('元データ'!$A$2:$I$480,MATCH('経営分析に関する調'!$A74,'元データ'!$A$2:$A$480,0),MATCH('経営分析に関する調'!E$1,'元データ'!$A$2:$I$2,0))</f>
        <v>364994</v>
      </c>
      <c r="F74" s="14">
        <f>INDEX('元データ'!$A$2:$I$480,MATCH('経営分析に関する調'!$A74,'元データ'!$A$2:$A$480,0),MATCH('経営分析に関する調'!F$1,'元データ'!$A$2:$I$2,0))</f>
        <v>939330</v>
      </c>
      <c r="G74" s="14">
        <f>INDEX('元データ'!$A$2:$I$480,MATCH('経営分析に関する調'!$A74,'元データ'!$A$2:$A$480,0),MATCH('経営分析に関する調'!G$1,'元データ'!$A$2:$I$2,0))</f>
        <v>266997</v>
      </c>
      <c r="H74" s="14">
        <f>INDEX('元データ'!$A$2:$I$480,MATCH('経営分析に関する調'!$A74,'元データ'!$A$2:$A$480,0),MATCH('経営分析に関する調'!H$1,'元データ'!$A$2:$I$2,0))</f>
        <v>813</v>
      </c>
      <c r="I74" s="14">
        <f>INDEX('元データ'!$A$2:$I$480,MATCH('経営分析に関する調'!$A74,'元データ'!$A$2:$A$480,0),MATCH('経営分析に関する調'!I$1,'元データ'!$A$2:$I$2,0))</f>
        <v>21650</v>
      </c>
      <c r="J74" s="16">
        <f>INDEX('元データ'!$A$2:$I$480,MATCH('経営分析に関する調'!$A74,'元データ'!$A$2:$A$480,0),MATCH('経営分析に関する調'!J$1,'元データ'!$A$2:$I$2,0))</f>
        <v>204</v>
      </c>
    </row>
    <row r="75" spans="1:10" ht="13.5">
      <c r="A75" s="222" t="s">
        <v>846</v>
      </c>
      <c r="B75" s="54" t="s">
        <v>766</v>
      </c>
      <c r="C75" s="263">
        <f t="shared" si="4"/>
        <v>575884</v>
      </c>
      <c r="D75" s="14">
        <f>INDEX('元データ'!$A$2:$I$480,MATCH('経営分析に関する調'!$A75,'元データ'!$A$2:$A$480,0),MATCH('経営分析に関する調'!D$1,'元データ'!$A$2:$I$2,0))</f>
        <v>514040</v>
      </c>
      <c r="E75" s="14">
        <f>INDEX('元データ'!$A$2:$I$480,MATCH('経営分析に関する調'!$A75,'元データ'!$A$2:$A$480,0),MATCH('経営分析に関する調'!E$1,'元データ'!$A$2:$I$2,0))</f>
        <v>19473</v>
      </c>
      <c r="F75" s="14">
        <f>INDEX('元データ'!$A$2:$I$480,MATCH('経営分析に関する調'!$A75,'元データ'!$A$2:$A$480,0),MATCH('経営分析に関する調'!F$1,'元データ'!$A$2:$I$2,0))</f>
        <v>29995</v>
      </c>
      <c r="G75" s="14">
        <f>INDEX('元データ'!$A$2:$I$480,MATCH('経営分析に関する調'!$A75,'元データ'!$A$2:$A$480,0),MATCH('経営分析に関する調'!G$1,'元データ'!$A$2:$I$2,0))</f>
        <v>8232</v>
      </c>
      <c r="H75" s="14">
        <f>INDEX('元データ'!$A$2:$I$480,MATCH('経営分析に関する調'!$A75,'元データ'!$A$2:$A$480,0),MATCH('経営分析に関する調'!H$1,'元データ'!$A$2:$I$2,0))</f>
        <v>25</v>
      </c>
      <c r="I75" s="14">
        <f>INDEX('元データ'!$A$2:$I$480,MATCH('経営分析に関する調'!$A75,'元データ'!$A$2:$A$480,0),MATCH('経営分析に関する調'!I$1,'元データ'!$A$2:$I$2,0))</f>
        <v>4094</v>
      </c>
      <c r="J75" s="16">
        <f>INDEX('元データ'!$A$2:$I$480,MATCH('経営分析に関する調'!$A75,'元データ'!$A$2:$A$480,0),MATCH('経営分析に関する調'!J$1,'元データ'!$A$2:$I$2,0))</f>
        <v>25</v>
      </c>
    </row>
    <row r="76" spans="1:10" ht="13.5">
      <c r="A76" s="222" t="s">
        <v>847</v>
      </c>
      <c r="B76" s="54" t="s">
        <v>767</v>
      </c>
      <c r="C76" s="263">
        <f t="shared" si="4"/>
        <v>102936</v>
      </c>
      <c r="D76" s="14">
        <f>INDEX('元データ'!$A$2:$I$480,MATCH('経営分析に関する調'!$A76,'元データ'!$A$2:$A$480,0),MATCH('経営分析に関する調'!D$1,'元データ'!$A$2:$I$2,0))</f>
        <v>102936</v>
      </c>
      <c r="E76" s="14">
        <f>INDEX('元データ'!$A$2:$I$480,MATCH('経営分析に関する調'!$A76,'元データ'!$A$2:$A$480,0),MATCH('経営分析に関する調'!E$1,'元データ'!$A$2:$I$2,0))</f>
        <v>0</v>
      </c>
      <c r="F76" s="14">
        <f>INDEX('元データ'!$A$2:$I$480,MATCH('経営分析に関する調'!$A76,'元データ'!$A$2:$A$480,0),MATCH('経営分析に関する調'!F$1,'元データ'!$A$2:$I$2,0))</f>
        <v>0</v>
      </c>
      <c r="G76" s="14">
        <f>INDEX('元データ'!$A$2:$I$480,MATCH('経営分析に関する調'!$A76,'元データ'!$A$2:$A$480,0),MATCH('経営分析に関する調'!G$1,'元データ'!$A$2:$I$2,0))</f>
        <v>0</v>
      </c>
      <c r="H76" s="14">
        <f>INDEX('元データ'!$A$2:$I$480,MATCH('経営分析に関する調'!$A76,'元データ'!$A$2:$A$480,0),MATCH('経営分析に関する調'!H$1,'元データ'!$A$2:$I$2,0))</f>
        <v>0</v>
      </c>
      <c r="I76" s="14">
        <f>INDEX('元データ'!$A$2:$I$480,MATCH('経営分析に関する調'!$A76,'元データ'!$A$2:$A$480,0),MATCH('経営分析に関する調'!I$1,'元データ'!$A$2:$I$2,0))</f>
        <v>0</v>
      </c>
      <c r="J76" s="16">
        <f>INDEX('元データ'!$A$2:$I$480,MATCH('経営分析に関する調'!$A76,'元データ'!$A$2:$A$480,0),MATCH('経営分析に関する調'!J$1,'元データ'!$A$2:$I$2,0))</f>
        <v>0</v>
      </c>
    </row>
    <row r="77" spans="1:10" ht="13.5">
      <c r="A77" s="222" t="s">
        <v>963</v>
      </c>
      <c r="B77" s="54" t="s">
        <v>768</v>
      </c>
      <c r="C77" s="263">
        <f t="shared" si="4"/>
        <v>0</v>
      </c>
      <c r="D77" s="14">
        <f>INDEX('元データ'!$A$2:$I$480,MATCH('経営分析に関する調'!$A77,'元データ'!$A$2:$A$480,0),MATCH('経営分析に関する調'!D$1,'元データ'!$A$2:$I$2,0))</f>
        <v>0</v>
      </c>
      <c r="E77" s="14">
        <f>INDEX('元データ'!$A$2:$I$480,MATCH('経営分析に関する調'!$A77,'元データ'!$A$2:$A$480,0),MATCH('経営分析に関する調'!E$1,'元データ'!$A$2:$I$2,0))</f>
        <v>0</v>
      </c>
      <c r="F77" s="14">
        <f>INDEX('元データ'!$A$2:$I$480,MATCH('経営分析に関する調'!$A77,'元データ'!$A$2:$A$480,0),MATCH('経営分析に関する調'!F$1,'元データ'!$A$2:$I$2,0))</f>
        <v>0</v>
      </c>
      <c r="G77" s="14">
        <f>INDEX('元データ'!$A$2:$I$480,MATCH('経営分析に関する調'!$A77,'元データ'!$A$2:$A$480,0),MATCH('経営分析に関する調'!G$1,'元データ'!$A$2:$I$2,0))</f>
        <v>0</v>
      </c>
      <c r="H77" s="14">
        <f>INDEX('元データ'!$A$2:$I$480,MATCH('経営分析に関する調'!$A77,'元データ'!$A$2:$A$480,0),MATCH('経営分析に関する調'!H$1,'元データ'!$A$2:$I$2,0))</f>
        <v>0</v>
      </c>
      <c r="I77" s="14">
        <f>INDEX('元データ'!$A$2:$I$480,MATCH('経営分析に関する調'!$A77,'元データ'!$A$2:$A$480,0),MATCH('経営分析に関する調'!I$1,'元データ'!$A$2:$I$2,0))</f>
        <v>0</v>
      </c>
      <c r="J77" s="16">
        <f>INDEX('元データ'!$A$2:$I$480,MATCH('経営分析に関する調'!$A77,'元データ'!$A$2:$A$480,0),MATCH('経営分析に関する調'!J$1,'元データ'!$A$2:$I$2,0))</f>
        <v>0</v>
      </c>
    </row>
    <row r="78" spans="1:10" ht="13.5">
      <c r="A78" s="222" t="s">
        <v>850</v>
      </c>
      <c r="B78" s="54" t="s">
        <v>769</v>
      </c>
      <c r="C78" s="263">
        <f t="shared" si="4"/>
        <v>164606</v>
      </c>
      <c r="D78" s="14">
        <f>INDEX('元データ'!$A$2:$I$480,MATCH('経営分析に関する調'!$A78,'元データ'!$A$2:$A$480,0),MATCH('経営分析に関する調'!D$1,'元データ'!$A$2:$I$2,0))</f>
        <v>38408</v>
      </c>
      <c r="E78" s="14">
        <f>INDEX('元データ'!$A$2:$I$480,MATCH('経営分析に関する調'!$A78,'元データ'!$A$2:$A$480,0),MATCH('経営分析に関する調'!E$1,'元データ'!$A$2:$I$2,0))</f>
        <v>39672</v>
      </c>
      <c r="F78" s="14">
        <f>INDEX('元データ'!$A$2:$I$480,MATCH('経営分析に関する調'!$A78,'元データ'!$A$2:$A$480,0),MATCH('経営分析に関する調'!F$1,'元データ'!$A$2:$I$2,0))</f>
        <v>65457</v>
      </c>
      <c r="G78" s="14">
        <f>INDEX('元データ'!$A$2:$I$480,MATCH('経営分析に関する調'!$A78,'元データ'!$A$2:$A$480,0),MATCH('経営分析に関する調'!G$1,'元データ'!$A$2:$I$2,0))</f>
        <v>20968</v>
      </c>
      <c r="H78" s="14">
        <f>INDEX('元データ'!$A$2:$I$480,MATCH('経営分析に関する調'!$A78,'元データ'!$A$2:$A$480,0),MATCH('経営分析に関する調'!H$1,'元データ'!$A$2:$I$2,0))</f>
        <v>91</v>
      </c>
      <c r="I78" s="14">
        <f>INDEX('元データ'!$A$2:$I$480,MATCH('経営分析に関する調'!$A78,'元データ'!$A$2:$A$480,0),MATCH('経営分析に関する調'!I$1,'元データ'!$A$2:$I$2,0))</f>
        <v>10</v>
      </c>
      <c r="J78" s="16">
        <f>INDEX('元データ'!$A$2:$I$480,MATCH('経営分析に関する調'!$A78,'元データ'!$A$2:$A$480,0),MATCH('経営分析に関する調'!J$1,'元データ'!$A$2:$I$2,0))</f>
        <v>0</v>
      </c>
    </row>
    <row r="79" spans="1:10" ht="13.5">
      <c r="A79" s="222" t="s">
        <v>964</v>
      </c>
      <c r="B79" s="54" t="s">
        <v>770</v>
      </c>
      <c r="C79" s="263">
        <f t="shared" si="4"/>
        <v>963431</v>
      </c>
      <c r="D79" s="14">
        <f>INDEX('元データ'!$A$2:$I$480,MATCH('経営分析に関する調'!$A79,'元データ'!$A$2:$A$480,0),MATCH('経営分析に関する調'!D$1,'元データ'!$A$2:$I$2,0))</f>
        <v>496303</v>
      </c>
      <c r="E79" s="14">
        <f>INDEX('元データ'!$A$2:$I$480,MATCH('経営分析に関する調'!$A79,'元データ'!$A$2:$A$480,0),MATCH('経営分析に関する調'!E$1,'元データ'!$A$2:$I$2,0))</f>
        <v>132899</v>
      </c>
      <c r="F79" s="14">
        <f>INDEX('元データ'!$A$2:$I$480,MATCH('経営分析に関する調'!$A79,'元データ'!$A$2:$A$480,0),MATCH('経営分析に関する調'!F$1,'元データ'!$A$2:$I$2,0))</f>
        <v>234969</v>
      </c>
      <c r="G79" s="14">
        <f>INDEX('元データ'!$A$2:$I$480,MATCH('経営分析に関する調'!$A79,'元データ'!$A$2:$A$480,0),MATCH('経営分析に関する調'!G$1,'元データ'!$A$2:$I$2,0))</f>
        <v>92410</v>
      </c>
      <c r="H79" s="14">
        <f>INDEX('元データ'!$A$2:$I$480,MATCH('経営分析に関する調'!$A79,'元データ'!$A$2:$A$480,0),MATCH('経営分析に関する調'!H$1,'元データ'!$A$2:$I$2,0))</f>
        <v>270</v>
      </c>
      <c r="I79" s="14">
        <f>INDEX('元データ'!$A$2:$I$480,MATCH('経営分析に関する調'!$A79,'元データ'!$A$2:$A$480,0),MATCH('経営分析に関する調'!I$1,'元データ'!$A$2:$I$2,0))</f>
        <v>6524</v>
      </c>
      <c r="J79" s="16">
        <f>INDEX('元データ'!$A$2:$I$480,MATCH('経営分析に関する調'!$A79,'元データ'!$A$2:$A$480,0),MATCH('経営分析に関する調'!J$1,'元データ'!$A$2:$I$2,0))</f>
        <v>56</v>
      </c>
    </row>
    <row r="80" spans="1:10" ht="13.5">
      <c r="A80" s="222" t="s">
        <v>851</v>
      </c>
      <c r="B80" s="54" t="s">
        <v>772</v>
      </c>
      <c r="C80" s="263">
        <f t="shared" si="4"/>
        <v>2533045</v>
      </c>
      <c r="D80" s="14">
        <f>INDEX('元データ'!$A$2:$I$480,MATCH('経営分析に関する調'!$A80,'元データ'!$A$2:$A$480,0),MATCH('経営分析に関する調'!D$1,'元データ'!$A$2:$I$2,0))</f>
        <v>1594227</v>
      </c>
      <c r="E80" s="14">
        <f>INDEX('元データ'!$A$2:$I$480,MATCH('経営分析に関する調'!$A80,'元データ'!$A$2:$A$480,0),MATCH('経営分析に関する調'!E$1,'元データ'!$A$2:$I$2,0))</f>
        <v>172950</v>
      </c>
      <c r="F80" s="14">
        <f>INDEX('元データ'!$A$2:$I$480,MATCH('経営分析に関する調'!$A80,'元データ'!$A$2:$A$480,0),MATCH('経営分析に関する調'!F$1,'元データ'!$A$2:$I$2,0))</f>
        <v>608909</v>
      </c>
      <c r="G80" s="14">
        <f>INDEX('元データ'!$A$2:$I$480,MATCH('経営分析に関する調'!$A80,'元データ'!$A$2:$A$480,0),MATCH('経営分析に関する調'!G$1,'元データ'!$A$2:$I$2,0))</f>
        <v>145387</v>
      </c>
      <c r="H80" s="14">
        <f>INDEX('元データ'!$A$2:$I$480,MATCH('経営分析に関する調'!$A80,'元データ'!$A$2:$A$480,0),MATCH('経営分析に関する調'!H$1,'元データ'!$A$2:$I$2,0))</f>
        <v>427</v>
      </c>
      <c r="I80" s="14">
        <f>INDEX('元データ'!$A$2:$I$480,MATCH('経営分析に関する調'!$A80,'元データ'!$A$2:$A$480,0),MATCH('経営分析に関する調'!I$1,'元データ'!$A$2:$I$2,0))</f>
        <v>11022</v>
      </c>
      <c r="J80" s="16">
        <f>INDEX('元データ'!$A$2:$I$480,MATCH('経営分析に関する調'!$A80,'元データ'!$A$2:$A$480,0),MATCH('経営分析に関する調'!J$1,'元データ'!$A$2:$I$2,0))</f>
        <v>123</v>
      </c>
    </row>
    <row r="81" spans="1:10" ht="13.5">
      <c r="A81" s="222" t="s">
        <v>965</v>
      </c>
      <c r="B81" s="54" t="s">
        <v>773</v>
      </c>
      <c r="C81" s="263">
        <f t="shared" si="4"/>
        <v>25085</v>
      </c>
      <c r="D81" s="14">
        <f>INDEX('元データ'!$A$2:$I$480,MATCH('経営分析に関する調'!$A81,'元データ'!$A$2:$A$480,0),MATCH('経営分析に関する調'!D$1,'元データ'!$A$2:$I$2,0))</f>
        <v>4016</v>
      </c>
      <c r="E81" s="14">
        <f>INDEX('元データ'!$A$2:$I$480,MATCH('経営分析に関する調'!$A81,'元データ'!$A$2:$A$480,0),MATCH('経営分析に関する調'!E$1,'元データ'!$A$2:$I$2,0))</f>
        <v>6781</v>
      </c>
      <c r="F81" s="14">
        <f>INDEX('元データ'!$A$2:$I$480,MATCH('経営分析に関する調'!$A81,'元データ'!$A$2:$A$480,0),MATCH('経営分析に関する調'!F$1,'元データ'!$A$2:$I$2,0))</f>
        <v>12655</v>
      </c>
      <c r="G81" s="14">
        <f>INDEX('元データ'!$A$2:$I$480,MATCH('経営分析に関する調'!$A81,'元データ'!$A$2:$A$480,0),MATCH('経営分析に関する調'!G$1,'元データ'!$A$2:$I$2,0))</f>
        <v>1633</v>
      </c>
      <c r="H81" s="14">
        <f>INDEX('元データ'!$A$2:$I$480,MATCH('経営分析に関する調'!$A81,'元データ'!$A$2:$A$480,0),MATCH('経営分析に関する調'!H$1,'元データ'!$A$2:$I$2,0))</f>
        <v>0</v>
      </c>
      <c r="I81" s="14">
        <f>INDEX('元データ'!$A$2:$I$480,MATCH('経営分析に関する調'!$A81,'元データ'!$A$2:$A$480,0),MATCH('経営分析に関する調'!I$1,'元データ'!$A$2:$I$2,0))</f>
        <v>0</v>
      </c>
      <c r="J81" s="16">
        <f>INDEX('元データ'!$A$2:$I$480,MATCH('経営分析に関する調'!$A81,'元データ'!$A$2:$A$480,0),MATCH('経営分析に関する調'!J$1,'元データ'!$A$2:$I$2,0))</f>
        <v>0</v>
      </c>
    </row>
    <row r="82" spans="1:10" ht="13.5">
      <c r="A82" s="222" t="s">
        <v>852</v>
      </c>
      <c r="B82" s="54" t="s">
        <v>774</v>
      </c>
      <c r="C82" s="263">
        <f t="shared" si="4"/>
        <v>6011593</v>
      </c>
      <c r="D82" s="14">
        <f>INDEX('元データ'!$A$2:$I$480,MATCH('経営分析に関する調'!$A82,'元データ'!$A$2:$A$480,0),MATCH('経営分析に関する調'!D$1,'元データ'!$A$2:$I$2,0))</f>
        <v>3869207</v>
      </c>
      <c r="E82" s="14">
        <f>INDEX('元データ'!$A$2:$I$480,MATCH('経営分析に関する調'!$A82,'元データ'!$A$2:$A$480,0),MATCH('経営分析に関する調'!E$1,'元データ'!$A$2:$I$2,0))</f>
        <v>495963</v>
      </c>
      <c r="F82" s="14">
        <f>INDEX('元データ'!$A$2:$I$480,MATCH('経営分析に関する調'!$A82,'元データ'!$A$2:$A$480,0),MATCH('経営分析に関する調'!F$1,'元データ'!$A$2:$I$2,0))</f>
        <v>1298808</v>
      </c>
      <c r="G82" s="14">
        <f>INDEX('元データ'!$A$2:$I$480,MATCH('経営分析に関する調'!$A82,'元データ'!$A$2:$A$480,0),MATCH('経営分析に関する調'!G$1,'元データ'!$A$2:$I$2,0))</f>
        <v>318828</v>
      </c>
      <c r="H82" s="14">
        <f>INDEX('元データ'!$A$2:$I$480,MATCH('経営分析に関する調'!$A82,'元データ'!$A$2:$A$480,0),MATCH('経営分析に関する調'!H$1,'元データ'!$A$2:$I$2,0))</f>
        <v>1001</v>
      </c>
      <c r="I82" s="14">
        <f>INDEX('元データ'!$A$2:$I$480,MATCH('経営分析に関する調'!$A82,'元データ'!$A$2:$A$480,0),MATCH('経営分析に関する調'!I$1,'元データ'!$A$2:$I$2,0))</f>
        <v>27536</v>
      </c>
      <c r="J82" s="16">
        <f>INDEX('元データ'!$A$2:$I$480,MATCH('経営分析に関する調'!$A82,'元データ'!$A$2:$A$480,0),MATCH('経営分析に関する調'!J$1,'元データ'!$A$2:$I$2,0))</f>
        <v>250</v>
      </c>
    </row>
    <row r="83" spans="2:10" ht="13.5">
      <c r="B83" s="54" t="s">
        <v>756</v>
      </c>
      <c r="C83" s="270"/>
      <c r="D83" s="271"/>
      <c r="E83" s="271"/>
      <c r="F83" s="271"/>
      <c r="G83" s="271"/>
      <c r="H83" s="271"/>
      <c r="I83" s="271"/>
      <c r="J83" s="272"/>
    </row>
    <row r="84" spans="1:10" ht="13.5">
      <c r="A84" s="222" t="s">
        <v>854</v>
      </c>
      <c r="B84" s="54" t="s">
        <v>766</v>
      </c>
      <c r="C84" s="263">
        <f aca="true" t="shared" si="5" ref="C84:C90">SUM(D84:J84)</f>
        <v>972851</v>
      </c>
      <c r="D84" s="14">
        <f>INDEX('元データ'!$A$2:$I$480,MATCH('経営分析に関する調'!$A84,'元データ'!$A$2:$A$480,0),MATCH('経営分析に関する調'!D$1,'元データ'!$A$2:$I$2,0))</f>
        <v>887349</v>
      </c>
      <c r="E84" s="14">
        <f>INDEX('元データ'!$A$2:$I$480,MATCH('経営分析に関する調'!$A84,'元データ'!$A$2:$A$480,0),MATCH('経営分析に関する調'!E$1,'元データ'!$A$2:$I$2,0))</f>
        <v>35444</v>
      </c>
      <c r="F84" s="14">
        <f>INDEX('元データ'!$A$2:$I$480,MATCH('経営分析に関する調'!$A84,'元データ'!$A$2:$A$480,0),MATCH('経営分析に関する調'!F$1,'元データ'!$A$2:$I$2,0))</f>
        <v>35190</v>
      </c>
      <c r="G84" s="14">
        <f>INDEX('元データ'!$A$2:$I$480,MATCH('経営分析に関する調'!$A84,'元データ'!$A$2:$A$480,0),MATCH('経営分析に関する調'!G$1,'元データ'!$A$2:$I$2,0))</f>
        <v>8947</v>
      </c>
      <c r="H84" s="14">
        <f>INDEX('元データ'!$A$2:$I$480,MATCH('経営分析に関する調'!$A84,'元データ'!$A$2:$A$480,0),MATCH('経営分析に関する調'!H$1,'元データ'!$A$2:$I$2,0))</f>
        <v>33</v>
      </c>
      <c r="I84" s="14">
        <f>INDEX('元データ'!$A$2:$I$480,MATCH('経営分析に関する調'!$A84,'元データ'!$A$2:$A$480,0),MATCH('経営分析に関する調'!I$1,'元データ'!$A$2:$I$2,0))</f>
        <v>5854</v>
      </c>
      <c r="J84" s="16">
        <f>INDEX('元データ'!$A$2:$I$480,MATCH('経営分析に関する調'!$A84,'元データ'!$A$2:$A$480,0),MATCH('経営分析に関する調'!J$1,'元データ'!$A$2:$I$2,0))</f>
        <v>34</v>
      </c>
    </row>
    <row r="85" spans="1:10" ht="13.5">
      <c r="A85" s="222" t="s">
        <v>856</v>
      </c>
      <c r="B85" s="54" t="s">
        <v>767</v>
      </c>
      <c r="C85" s="263">
        <f t="shared" si="5"/>
        <v>148792</v>
      </c>
      <c r="D85" s="14">
        <f>INDEX('元データ'!$A$2:$I$480,MATCH('経営分析に関する調'!$A85,'元データ'!$A$2:$A$480,0),MATCH('経営分析に関する調'!D$1,'元データ'!$A$2:$I$2,0))</f>
        <v>148792</v>
      </c>
      <c r="E85" s="14">
        <f>INDEX('元データ'!$A$2:$I$480,MATCH('経営分析に関する調'!$A85,'元データ'!$A$2:$A$480,0),MATCH('経営分析に関する調'!E$1,'元データ'!$A$2:$I$2,0))</f>
        <v>0</v>
      </c>
      <c r="F85" s="14">
        <f>INDEX('元データ'!$A$2:$I$480,MATCH('経営分析に関する調'!$A85,'元データ'!$A$2:$A$480,0),MATCH('経営分析に関する調'!F$1,'元データ'!$A$2:$I$2,0))</f>
        <v>0</v>
      </c>
      <c r="G85" s="14">
        <f>INDEX('元データ'!$A$2:$I$480,MATCH('経営分析に関する調'!$A85,'元データ'!$A$2:$A$480,0),MATCH('経営分析に関する調'!G$1,'元データ'!$A$2:$I$2,0))</f>
        <v>0</v>
      </c>
      <c r="H85" s="14">
        <f>INDEX('元データ'!$A$2:$I$480,MATCH('経営分析に関する調'!$A85,'元データ'!$A$2:$A$480,0),MATCH('経営分析に関する調'!H$1,'元データ'!$A$2:$I$2,0))</f>
        <v>0</v>
      </c>
      <c r="I85" s="14">
        <f>INDEX('元データ'!$A$2:$I$480,MATCH('経営分析に関する調'!$A85,'元データ'!$A$2:$A$480,0),MATCH('経営分析に関する調'!I$1,'元データ'!$A$2:$I$2,0))</f>
        <v>0</v>
      </c>
      <c r="J85" s="16">
        <f>INDEX('元データ'!$A$2:$I$480,MATCH('経営分析に関する調'!$A85,'元データ'!$A$2:$A$480,0),MATCH('経営分析に関する調'!J$1,'元データ'!$A$2:$I$2,0))</f>
        <v>0</v>
      </c>
    </row>
    <row r="86" spans="1:10" ht="13.5">
      <c r="A86" s="222" t="s">
        <v>857</v>
      </c>
      <c r="B86" s="54" t="s">
        <v>768</v>
      </c>
      <c r="C86" s="263">
        <f t="shared" si="5"/>
        <v>0</v>
      </c>
      <c r="D86" s="14">
        <f>INDEX('元データ'!$A$2:$I$480,MATCH('経営分析に関する調'!$A86,'元データ'!$A$2:$A$480,0),MATCH('経営分析に関する調'!D$1,'元データ'!$A$2:$I$2,0))</f>
        <v>0</v>
      </c>
      <c r="E86" s="14">
        <f>INDEX('元データ'!$A$2:$I$480,MATCH('経営分析に関する調'!$A86,'元データ'!$A$2:$A$480,0),MATCH('経営分析に関する調'!E$1,'元データ'!$A$2:$I$2,0))</f>
        <v>0</v>
      </c>
      <c r="F86" s="14">
        <f>INDEX('元データ'!$A$2:$I$480,MATCH('経営分析に関する調'!$A86,'元データ'!$A$2:$A$480,0),MATCH('経営分析に関する調'!F$1,'元データ'!$A$2:$I$2,0))</f>
        <v>0</v>
      </c>
      <c r="G86" s="14">
        <f>INDEX('元データ'!$A$2:$I$480,MATCH('経営分析に関する調'!$A86,'元データ'!$A$2:$A$480,0),MATCH('経営分析に関する調'!G$1,'元データ'!$A$2:$I$2,0))</f>
        <v>0</v>
      </c>
      <c r="H86" s="14">
        <f>INDEX('元データ'!$A$2:$I$480,MATCH('経営分析に関する調'!$A86,'元データ'!$A$2:$A$480,0),MATCH('経営分析に関する調'!H$1,'元データ'!$A$2:$I$2,0))</f>
        <v>0</v>
      </c>
      <c r="I86" s="14">
        <f>INDEX('元データ'!$A$2:$I$480,MATCH('経営分析に関する調'!$A86,'元データ'!$A$2:$A$480,0),MATCH('経営分析に関する調'!I$1,'元データ'!$A$2:$I$2,0))</f>
        <v>0</v>
      </c>
      <c r="J86" s="16">
        <f>INDEX('元データ'!$A$2:$I$480,MATCH('経営分析に関する調'!$A86,'元データ'!$A$2:$A$480,0),MATCH('経営分析に関する調'!J$1,'元データ'!$A$2:$I$2,0))</f>
        <v>0</v>
      </c>
    </row>
    <row r="87" spans="1:10" ht="13.5">
      <c r="A87" s="222" t="s">
        <v>858</v>
      </c>
      <c r="B87" s="54" t="s">
        <v>769</v>
      </c>
      <c r="C87" s="263">
        <f t="shared" si="5"/>
        <v>288505</v>
      </c>
      <c r="D87" s="14">
        <f>INDEX('元データ'!$A$2:$I$480,MATCH('経営分析に関する調'!$A87,'元データ'!$A$2:$A$480,0),MATCH('経営分析に関する調'!D$1,'元データ'!$A$2:$I$2,0))</f>
        <v>78929</v>
      </c>
      <c r="E87" s="14">
        <f>INDEX('元データ'!$A$2:$I$480,MATCH('経営分析に関する調'!$A87,'元データ'!$A$2:$A$480,0),MATCH('経営分析に関する調'!E$1,'元データ'!$A$2:$I$2,0))</f>
        <v>63953</v>
      </c>
      <c r="F87" s="14">
        <f>INDEX('元データ'!$A$2:$I$480,MATCH('経営分析に関する調'!$A87,'元データ'!$A$2:$A$480,0),MATCH('経営分析に関する調'!F$1,'元データ'!$A$2:$I$2,0))</f>
        <v>116462</v>
      </c>
      <c r="G87" s="14">
        <f>INDEX('元データ'!$A$2:$I$480,MATCH('経営分析に関する調'!$A87,'元データ'!$A$2:$A$480,0),MATCH('経営分析に関する調'!G$1,'元データ'!$A$2:$I$2,0))</f>
        <v>29025</v>
      </c>
      <c r="H87" s="14">
        <f>INDEX('元データ'!$A$2:$I$480,MATCH('経営分析に関する調'!$A87,'元データ'!$A$2:$A$480,0),MATCH('経営分析に関する調'!H$1,'元データ'!$A$2:$I$2,0))</f>
        <v>120</v>
      </c>
      <c r="I87" s="14">
        <f>INDEX('元データ'!$A$2:$I$480,MATCH('経営分析に関する調'!$A87,'元データ'!$A$2:$A$480,0),MATCH('経営分析に関する調'!I$1,'元データ'!$A$2:$I$2,0))</f>
        <v>16</v>
      </c>
      <c r="J87" s="16">
        <f>INDEX('元データ'!$A$2:$I$480,MATCH('経営分析に関する調'!$A87,'元データ'!$A$2:$A$480,0),MATCH('経営分析に関する調'!J$1,'元データ'!$A$2:$I$2,0))</f>
        <v>0</v>
      </c>
    </row>
    <row r="88" spans="1:10" ht="13.5">
      <c r="A88" s="222" t="s">
        <v>859</v>
      </c>
      <c r="B88" s="54" t="s">
        <v>770</v>
      </c>
      <c r="C88" s="263">
        <f t="shared" si="5"/>
        <v>1803763</v>
      </c>
      <c r="D88" s="14">
        <f>INDEX('元データ'!$A$2:$I$480,MATCH('経営分析に関する調'!$A88,'元データ'!$A$2:$A$480,0),MATCH('経営分析に関する調'!D$1,'元データ'!$A$2:$I$2,0))</f>
        <v>998007</v>
      </c>
      <c r="E88" s="14">
        <f>INDEX('元データ'!$A$2:$I$480,MATCH('経営分析に関する調'!$A88,'元データ'!$A$2:$A$480,0),MATCH('経営分析に関する調'!E$1,'元データ'!$A$2:$I$2,0))</f>
        <v>217784</v>
      </c>
      <c r="F88" s="14">
        <f>INDEX('元データ'!$A$2:$I$480,MATCH('経営分析に関する調'!$A88,'元データ'!$A$2:$A$480,0),MATCH('経営分析に関する調'!F$1,'元データ'!$A$2:$I$2,0))</f>
        <v>442751</v>
      </c>
      <c r="G88" s="14">
        <f>INDEX('元データ'!$A$2:$I$480,MATCH('経営分析に関する調'!$A88,'元データ'!$A$2:$A$480,0),MATCH('経営分析に関する調'!G$1,'元データ'!$A$2:$I$2,0))</f>
        <v>134141</v>
      </c>
      <c r="H88" s="14">
        <f>INDEX('元データ'!$A$2:$I$480,MATCH('経営分析に関する調'!$A88,'元データ'!$A$2:$A$480,0),MATCH('経営分析に関する調'!H$1,'元データ'!$A$2:$I$2,0))</f>
        <v>358</v>
      </c>
      <c r="I88" s="14">
        <f>INDEX('元データ'!$A$2:$I$480,MATCH('経営分析に関する調'!$A88,'元データ'!$A$2:$A$480,0),MATCH('経営分析に関する調'!I$1,'元データ'!$A$2:$I$2,0))</f>
        <v>10644</v>
      </c>
      <c r="J88" s="16">
        <f>INDEX('元データ'!$A$2:$I$480,MATCH('経営分析に関する調'!$A88,'元データ'!$A$2:$A$480,0),MATCH('経営分析に関する調'!J$1,'元データ'!$A$2:$I$2,0))</f>
        <v>78</v>
      </c>
    </row>
    <row r="89" spans="1:10" ht="13.5">
      <c r="A89" s="222" t="s">
        <v>860</v>
      </c>
      <c r="B89" s="247" t="s">
        <v>772</v>
      </c>
      <c r="C89" s="268">
        <f t="shared" si="5"/>
        <v>2797682</v>
      </c>
      <c r="D89" s="30">
        <f>INDEX('元データ'!$A$2:$I$480,MATCH('経営分析に関する調'!$A89,'元データ'!$A$2:$A$480,0),MATCH('経営分析に関する調'!D$1,'元データ'!$A$2:$I$2,0))</f>
        <v>1756130</v>
      </c>
      <c r="E89" s="30">
        <f>INDEX('元データ'!$A$2:$I$480,MATCH('経営分析に関する調'!$A89,'元データ'!$A$2:$A$480,0),MATCH('経営分析に関する調'!E$1,'元データ'!$A$2:$I$2,0))</f>
        <v>178782</v>
      </c>
      <c r="F89" s="30">
        <f>INDEX('元データ'!$A$2:$I$480,MATCH('経営分析に関する調'!$A89,'元データ'!$A$2:$A$480,0),MATCH('経営分析に関する調'!F$1,'元データ'!$A$2:$I$2,0))</f>
        <v>704405</v>
      </c>
      <c r="G89" s="30">
        <f>INDEX('元データ'!$A$2:$I$480,MATCH('経営分析に関する調'!$A89,'元データ'!$A$2:$A$480,0),MATCH('経営分析に関する調'!G$1,'元データ'!$A$2:$I$2,0))</f>
        <v>146715</v>
      </c>
      <c r="H89" s="30">
        <f>INDEX('元データ'!$A$2:$I$480,MATCH('経営分析に関する調'!$A89,'元データ'!$A$2:$A$480,0),MATCH('経営分析に関する調'!H$1,'元データ'!$A$2:$I$2,0))</f>
        <v>490</v>
      </c>
      <c r="I89" s="30">
        <f>INDEX('元データ'!$A$2:$I$480,MATCH('経営分析に関する調'!$A89,'元データ'!$A$2:$A$480,0),MATCH('経営分析に関する調'!I$1,'元データ'!$A$2:$I$2,0))</f>
        <v>11022</v>
      </c>
      <c r="J89" s="32">
        <f>INDEX('元データ'!$A$2:$I$480,MATCH('経営分析に関する調'!$A89,'元データ'!$A$2:$A$480,0),MATCH('経営分析に関する調'!J$1,'元データ'!$A$2:$I$2,0))</f>
        <v>138</v>
      </c>
    </row>
    <row r="90" spans="1:10" ht="13.5">
      <c r="A90" s="222" t="s">
        <v>862</v>
      </c>
      <c r="B90" s="244" t="s">
        <v>775</v>
      </c>
      <c r="C90" s="263">
        <f t="shared" si="5"/>
        <v>8035755</v>
      </c>
      <c r="D90" s="14">
        <f>INDEX('元データ'!$A$2:$I$480,MATCH('経営分析に関する調'!$A90,'元データ'!$A$2:$A$480,0),MATCH('経営分析に関する調'!D$1,'元データ'!$A$2:$I$2,0))</f>
        <v>5289450</v>
      </c>
      <c r="E90" s="14">
        <f>INDEX('元データ'!$A$2:$I$480,MATCH('経営分析に関する調'!$A90,'元データ'!$A$2:$A$480,0),MATCH('経営分析に関する調'!E$1,'元データ'!$A$2:$I$2,0))</f>
        <v>662975</v>
      </c>
      <c r="F90" s="14">
        <f>INDEX('元データ'!$A$2:$I$480,MATCH('経営分析に関する調'!$A90,'元データ'!$A$2:$A$480,0),MATCH('経営分析に関する調'!F$1,'元データ'!$A$2:$I$2,0))</f>
        <v>1594925</v>
      </c>
      <c r="G90" s="14">
        <f>INDEX('元データ'!$A$2:$I$480,MATCH('経営分析に関する調'!$A90,'元データ'!$A$2:$A$480,0),MATCH('経営分析に関する調'!G$1,'元データ'!$A$2:$I$2,0))</f>
        <v>419525</v>
      </c>
      <c r="H90" s="14">
        <f>INDEX('元データ'!$A$2:$I$480,MATCH('経営分析に関する調'!$A90,'元データ'!$A$2:$A$480,0),MATCH('経営分析に関する調'!H$1,'元データ'!$A$2:$I$2,0))</f>
        <v>1148</v>
      </c>
      <c r="I90" s="14">
        <f>INDEX('元データ'!$A$2:$I$480,MATCH('経営分析に関する調'!$A90,'元データ'!$A$2:$A$480,0),MATCH('経営分析に関する調'!I$1,'元データ'!$A$2:$I$2,0))</f>
        <v>67027</v>
      </c>
      <c r="J90" s="16">
        <f>INDEX('元データ'!$A$2:$I$480,MATCH('経営分析に関する調'!$A90,'元データ'!$A$2:$A$480,0),MATCH('経営分析に関する調'!J$1,'元データ'!$A$2:$I$2,0))</f>
        <v>705</v>
      </c>
    </row>
    <row r="91" spans="2:10" ht="13.5">
      <c r="B91" s="244" t="s">
        <v>776</v>
      </c>
      <c r="C91" s="270"/>
      <c r="D91" s="271"/>
      <c r="E91" s="271"/>
      <c r="F91" s="271"/>
      <c r="G91" s="271"/>
      <c r="H91" s="271"/>
      <c r="I91" s="271"/>
      <c r="J91" s="272"/>
    </row>
    <row r="92" spans="1:10" ht="13.5">
      <c r="A92" s="222" t="s">
        <v>864</v>
      </c>
      <c r="B92" s="244" t="s">
        <v>777</v>
      </c>
      <c r="C92" s="263">
        <f>SUM(D92:J92)</f>
        <v>2931801</v>
      </c>
      <c r="D92" s="14">
        <f>INDEX('元データ'!$A$2:$I$480,MATCH('経営分析に関する調'!$A92,'元データ'!$A$2:$A$480,0),MATCH('経営分析に関する調'!D$1,'元データ'!$A$2:$I$2,0))</f>
        <v>2243639</v>
      </c>
      <c r="E92" s="14">
        <f>INDEX('元データ'!$A$2:$I$480,MATCH('経営分析に関する調'!$A92,'元データ'!$A$2:$A$480,0),MATCH('経営分析に関する調'!E$1,'元データ'!$A$2:$I$2,0))</f>
        <v>201415</v>
      </c>
      <c r="F92" s="14">
        <f>INDEX('元データ'!$A$2:$I$480,MATCH('経営分析に関する調'!$A92,'元データ'!$A$2:$A$480,0),MATCH('経営分析に関する調'!F$1,'元データ'!$A$2:$I$2,0))</f>
        <v>331208</v>
      </c>
      <c r="G92" s="14">
        <f>INDEX('元データ'!$A$2:$I$480,MATCH('経営分析に関する調'!$A92,'元データ'!$A$2:$A$480,0),MATCH('経営分析に関する調'!G$1,'元データ'!$A$2:$I$2,0))</f>
        <v>109565</v>
      </c>
      <c r="H92" s="14">
        <f>INDEX('元データ'!$A$2:$I$480,MATCH('経営分析に関する調'!$A92,'元データ'!$A$2:$A$480,0),MATCH('経営分析に関する調'!H$1,'元データ'!$A$2:$I$2,0))</f>
        <v>180</v>
      </c>
      <c r="I92" s="14">
        <f>INDEX('元データ'!$A$2:$I$480,MATCH('経営分析に関する調'!$A92,'元データ'!$A$2:$A$480,0),MATCH('経営分析に関する調'!I$1,'元データ'!$A$2:$I$2,0))</f>
        <v>45305</v>
      </c>
      <c r="J92" s="16">
        <f>INDEX('元データ'!$A$2:$I$480,MATCH('経営分析に関する調'!$A92,'元データ'!$A$2:$A$480,0),MATCH('経営分析に関する調'!J$1,'元データ'!$A$2:$I$2,0))</f>
        <v>489</v>
      </c>
    </row>
    <row r="93" spans="1:10" ht="13.5">
      <c r="A93" s="222" t="s">
        <v>866</v>
      </c>
      <c r="B93" s="244" t="s">
        <v>778</v>
      </c>
      <c r="C93" s="263">
        <f>SUM(D93:J93)</f>
        <v>175847</v>
      </c>
      <c r="D93" s="14">
        <f>INDEX('元データ'!$A$2:$I$480,MATCH('経営分析に関する調'!$A93,'元データ'!$A$2:$A$480,0),MATCH('経営分析に関する調'!D$1,'元データ'!$A$2:$I$2,0))</f>
        <v>175847</v>
      </c>
      <c r="E93" s="14">
        <f>INDEX('元データ'!$A$2:$I$480,MATCH('経営分析に関する調'!$A93,'元データ'!$A$2:$A$480,0),MATCH('経営分析に関する調'!E$1,'元データ'!$A$2:$I$2,0))</f>
        <v>0</v>
      </c>
      <c r="F93" s="14">
        <f>INDEX('元データ'!$A$2:$I$480,MATCH('経営分析に関する調'!$A93,'元データ'!$A$2:$A$480,0),MATCH('経営分析に関する調'!F$1,'元データ'!$A$2:$I$2,0))</f>
        <v>0</v>
      </c>
      <c r="G93" s="14">
        <f>INDEX('元データ'!$A$2:$I$480,MATCH('経営分析に関する調'!$A93,'元データ'!$A$2:$A$480,0),MATCH('経営分析に関する調'!G$1,'元データ'!$A$2:$I$2,0))</f>
        <v>0</v>
      </c>
      <c r="H93" s="14">
        <f>INDEX('元データ'!$A$2:$I$480,MATCH('経営分析に関する調'!$A93,'元データ'!$A$2:$A$480,0),MATCH('経営分析に関する調'!H$1,'元データ'!$A$2:$I$2,0))</f>
        <v>0</v>
      </c>
      <c r="I93" s="14">
        <f>INDEX('元データ'!$A$2:$I$480,MATCH('経営分析に関する調'!$A93,'元データ'!$A$2:$A$480,0),MATCH('経営分析に関する調'!I$1,'元データ'!$A$2:$I$2,0))</f>
        <v>0</v>
      </c>
      <c r="J93" s="16">
        <f>INDEX('元データ'!$A$2:$I$480,MATCH('経営分析に関する調'!$A93,'元データ'!$A$2:$A$480,0),MATCH('経営分析に関する調'!J$1,'元データ'!$A$2:$I$2,0))</f>
        <v>0</v>
      </c>
    </row>
    <row r="94" spans="1:10" ht="13.5">
      <c r="A94" s="222" t="s">
        <v>868</v>
      </c>
      <c r="B94" s="249" t="s">
        <v>779</v>
      </c>
      <c r="C94" s="273">
        <f>SUM(D94:J94)</f>
        <v>4928107</v>
      </c>
      <c r="D94" s="18">
        <f>INDEX('元データ'!$A$2:$I$480,MATCH('経営分析に関する調'!$A94,'元データ'!$A$2:$A$480,0),MATCH('経営分析に関する調'!D$1,'元データ'!$A$2:$I$2,0))</f>
        <v>2869964</v>
      </c>
      <c r="E94" s="17">
        <f>INDEX('元データ'!$A$2:$I$480,MATCH('経営分析に関する調'!$A94,'元データ'!$A$2:$A$480,0),MATCH('経営分析に関する調'!E$1,'元データ'!$A$2:$I$2,0))</f>
        <v>461560</v>
      </c>
      <c r="F94" s="17">
        <f>INDEX('元データ'!$A$2:$I$480,MATCH('経営分析に関する調'!$A94,'元データ'!$A$2:$A$480,0),MATCH('経営分析に関する調'!F$1,'元データ'!$A$2:$I$2,0))</f>
        <v>1263717</v>
      </c>
      <c r="G94" s="17">
        <f>INDEX('元データ'!$A$2:$I$480,MATCH('経営分析に関する調'!$A94,'元データ'!$A$2:$A$480,0),MATCH('経営分析に関する調'!G$1,'元データ'!$A$2:$I$2,0))</f>
        <v>309960</v>
      </c>
      <c r="H94" s="17">
        <f>INDEX('元データ'!$A$2:$I$480,MATCH('経営分析に関する調'!$A94,'元データ'!$A$2:$A$480,0),MATCH('経営分析に関する調'!H$1,'元データ'!$A$2:$I$2,0))</f>
        <v>968</v>
      </c>
      <c r="I94" s="17">
        <f>INDEX('元データ'!$A$2:$I$480,MATCH('経営分析に関する調'!$A94,'元データ'!$A$2:$A$480,0),MATCH('経営分析に関する調'!I$1,'元データ'!$A$2:$I$2,0))</f>
        <v>21722</v>
      </c>
      <c r="J94" s="19">
        <f>INDEX('元データ'!$A$2:$I$480,MATCH('経営分析に関する調'!$A94,'元データ'!$A$2:$A$480,0),MATCH('経営分析に関する調'!J$1,'元データ'!$A$2:$I$2,0))</f>
        <v>216</v>
      </c>
    </row>
  </sheetData>
  <sheetProtection/>
  <mergeCells count="8">
    <mergeCell ref="D5:J5"/>
    <mergeCell ref="D6:D7"/>
    <mergeCell ref="E6:E7"/>
    <mergeCell ref="F6:F7"/>
    <mergeCell ref="G6:G7"/>
    <mergeCell ref="H6:H7"/>
    <mergeCell ref="I6:I7"/>
    <mergeCell ref="J6:J7"/>
  </mergeCells>
  <printOptions/>
  <pageMargins left="0.31496062992125984" right="0.31496062992125984" top="0.7874015748031497" bottom="0.3937007874015748" header="0.5118110236220472" footer="0.5118110236220472"/>
  <pageSetup fitToHeight="1" fitToWidth="1" horizontalDpi="300" verticalDpi="300" orientation="landscape" paperSize="9" scale="42" r:id="rId1"/>
  <headerFooter alignWithMargins="0">
    <oddHeader>&amp;C&amp;14法適第７表　下水道事業会計決算の状況</oddHeader>
    <oddFooter>&amp;C- &amp;P -</oddFooter>
  </headerFooter>
  <rowBreaks count="1" manualBreakCount="1">
    <brk id="49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2015-01-06T03:18:22Z</cp:lastPrinted>
  <dcterms:created xsi:type="dcterms:W3CDTF">2002-03-09T07:04:48Z</dcterms:created>
  <dcterms:modified xsi:type="dcterms:W3CDTF">2015-01-09T00:33:08Z</dcterms:modified>
  <cp:category/>
  <cp:version/>
  <cp:contentType/>
  <cp:contentStatus/>
</cp:coreProperties>
</file>